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2" sheetId="1" r:id="rId1"/>
    <sheet name="Sheet3" sheetId="2" r:id="rId2"/>
    <sheet name="Sheet1" sheetId="3" r:id="rId3"/>
  </sheets>
  <definedNames>
    <definedName name="TABLE" localSheetId="2">'Sheet1'!$A$1:$C$55</definedName>
  </definedNames>
  <calcPr fullCalcOnLoad="1"/>
</workbook>
</file>

<file path=xl/sharedStrings.xml><?xml version="1.0" encoding="utf-8"?>
<sst xmlns="http://schemas.openxmlformats.org/spreadsheetml/2006/main" count="295" uniqueCount="166">
  <si>
    <t>State</t>
  </si>
  <si>
    <t>Area Ranking</t>
  </si>
  <si>
    <t>Area (square miles, including water)</t>
  </si>
  <si>
    <t>Alaska</t>
  </si>
  <si>
    <t>656,425 square miles</t>
  </si>
  <si>
    <t>Texas</t>
  </si>
  <si>
    <t>268,601 square miles</t>
  </si>
  <si>
    <t>California</t>
  </si>
  <si>
    <t>163,707 square miles</t>
  </si>
  <si>
    <t>Montana</t>
  </si>
  <si>
    <t>147,046 square miles</t>
  </si>
  <si>
    <t>New Mexico</t>
  </si>
  <si>
    <t>121,593 square miles</t>
  </si>
  <si>
    <t>Arizona</t>
  </si>
  <si>
    <t>114,006 square miles</t>
  </si>
  <si>
    <t>Nevada</t>
  </si>
  <si>
    <t>110,567 square miles</t>
  </si>
  <si>
    <t>Colorado</t>
  </si>
  <si>
    <t>104,100 square miles</t>
  </si>
  <si>
    <t>Oregon</t>
  </si>
  <si>
    <t>98,386 square miles</t>
  </si>
  <si>
    <t>Wyoming</t>
  </si>
  <si>
    <t>97,818 square miles</t>
  </si>
  <si>
    <t>Michigan</t>
  </si>
  <si>
    <t>96,810 square miles</t>
  </si>
  <si>
    <t>Minnesota</t>
  </si>
  <si>
    <t>86,943 square miles</t>
  </si>
  <si>
    <t>Utah</t>
  </si>
  <si>
    <t>84,904 square miles</t>
  </si>
  <si>
    <t>Idaho</t>
  </si>
  <si>
    <t>83,574 square miles</t>
  </si>
  <si>
    <t>Kansas</t>
  </si>
  <si>
    <t>82,282 square miles</t>
  </si>
  <si>
    <t>Nebraska</t>
  </si>
  <si>
    <t>77,358 square miles</t>
  </si>
  <si>
    <t>South Dakota</t>
  </si>
  <si>
    <t>77,121 square miles</t>
  </si>
  <si>
    <t>Washington</t>
  </si>
  <si>
    <t>71,303 square miles</t>
  </si>
  <si>
    <t>North Dakota</t>
  </si>
  <si>
    <t>70,704 square miles</t>
  </si>
  <si>
    <t>Oklahoma</t>
  </si>
  <si>
    <t>69,903 square miles</t>
  </si>
  <si>
    <t>Missouri</t>
  </si>
  <si>
    <t>69,709 square miles</t>
  </si>
  <si>
    <t>Florida</t>
  </si>
  <si>
    <t>65,758 square miles</t>
  </si>
  <si>
    <t>Wisconsin</t>
  </si>
  <si>
    <t>65,503 square miles</t>
  </si>
  <si>
    <t>Georgia</t>
  </si>
  <si>
    <t>59,441 square miles</t>
  </si>
  <si>
    <t>Illinois</t>
  </si>
  <si>
    <t>57,918 square miles</t>
  </si>
  <si>
    <t>Iowa</t>
  </si>
  <si>
    <t>56,276 square miles</t>
  </si>
  <si>
    <t>New York</t>
  </si>
  <si>
    <t>54,475 square miles</t>
  </si>
  <si>
    <t>North Carolina</t>
  </si>
  <si>
    <t>53,821 square miles</t>
  </si>
  <si>
    <t>Arkansas</t>
  </si>
  <si>
    <t>53,182 square miles</t>
  </si>
  <si>
    <t>Alabama</t>
  </si>
  <si>
    <t>52,423 square miles</t>
  </si>
  <si>
    <t>Louisiana</t>
  </si>
  <si>
    <t>51,843 square miles</t>
  </si>
  <si>
    <t>Mississippi</t>
  </si>
  <si>
    <t>48,434 square miles</t>
  </si>
  <si>
    <t>Pennsylvania</t>
  </si>
  <si>
    <t>46,058 square miles</t>
  </si>
  <si>
    <t>Ohio</t>
  </si>
  <si>
    <t>44,828 square miles</t>
  </si>
  <si>
    <t>Virginia</t>
  </si>
  <si>
    <t>42,769 square miles</t>
  </si>
  <si>
    <t>Tennessee</t>
  </si>
  <si>
    <t>42,146 square miles</t>
  </si>
  <si>
    <t>Kentucky</t>
  </si>
  <si>
    <t>40,411 square miles</t>
  </si>
  <si>
    <t>Indiana</t>
  </si>
  <si>
    <t>36,420 square miles</t>
  </si>
  <si>
    <t>Maine</t>
  </si>
  <si>
    <t>35,387 square miles</t>
  </si>
  <si>
    <t>South Carolina</t>
  </si>
  <si>
    <t>32,007 square miles</t>
  </si>
  <si>
    <t>West Virginia</t>
  </si>
  <si>
    <t>24,231 square miles</t>
  </si>
  <si>
    <t>Maryland</t>
  </si>
  <si>
    <t>12,407 square miles</t>
  </si>
  <si>
    <t>Hawaii</t>
  </si>
  <si>
    <t>10,932 square miles</t>
  </si>
  <si>
    <t>Massachusetts</t>
  </si>
  <si>
    <t>10,555 square miles</t>
  </si>
  <si>
    <t>Vermont</t>
  </si>
  <si>
    <t>9,615 square miles</t>
  </si>
  <si>
    <t>New Hampshire</t>
  </si>
  <si>
    <t>9,351 square miles</t>
  </si>
  <si>
    <t>New Jersey</t>
  </si>
  <si>
    <t>8,722 square miles</t>
  </si>
  <si>
    <t>Connecticut</t>
  </si>
  <si>
    <t>5,544 square miles</t>
  </si>
  <si>
    <t>Delaware</t>
  </si>
  <si>
    <t>1,954 square miles</t>
  </si>
  <si>
    <t>Rhode Island</t>
  </si>
  <si>
    <t>1,545 square miles</t>
  </si>
  <si>
    <t>Airports</t>
  </si>
  <si>
    <t>Sq. Mi/Apt</t>
  </si>
  <si>
    <t>Square miles per Airport</t>
  </si>
  <si>
    <t>There's at least one good reason to live in Michigan!</t>
  </si>
  <si>
    <t>Ranking</t>
  </si>
  <si>
    <t>U.P.</t>
  </si>
  <si>
    <t>Total Land</t>
  </si>
  <si>
    <t>MICHIGAN:</t>
  </si>
  <si>
    <t>Great Lakes Water</t>
  </si>
  <si>
    <t>Inland Water</t>
  </si>
  <si>
    <t>Total Area</t>
  </si>
  <si>
    <t>Area</t>
  </si>
  <si>
    <t xml:space="preserve">  Delaware                0.1     443      0.2      72      0.1      371      0.9       0      0.0</t>
  </si>
  <si>
    <t xml:space="preserve">  Maryland                0.3   2,523      1.4     680      0.9    1,843      4.4       0      0.0</t>
  </si>
  <si>
    <t xml:space="preserve">  New Jersey              0.2     797      0.4     396      0.5      401      0.9       0      0.0</t>
  </si>
  <si>
    <t xml:space="preserve">  New York                1.3   6,864      3.8   1,895      2.4      981      2.3   3,988      6.6</t>
  </si>
  <si>
    <t xml:space="preserve">  Pennsylvania            1.3   1,239      0.7     490      0.6        0      0.0     749      1.2</t>
  </si>
  <si>
    <t xml:space="preserve">  Illinois                1.6   2,331      1.3     756      1.0        0      0.0   1,575      2.6</t>
  </si>
  <si>
    <t xml:space="preserve">  Indiana                 1.0     551      0.3     316      0.4        0      0.0     235      0.4</t>
  </si>
  <si>
    <t xml:space="preserve">  Michigan                1.6  39,912     22.0   1,611      2.0        0      0.0  38,301     63.6</t>
  </si>
  <si>
    <t xml:space="preserve">  Minnesota               2.3   7,329      4.0   4,783      6.1        0      0.0   2,546      4.2</t>
  </si>
  <si>
    <t xml:space="preserve">  Ohio                    1.2   3,877      2.1     378      0.5        0      0.0   3,499      5.8</t>
  </si>
  <si>
    <t xml:space="preserve">  Wisconsin               1.5  11,188      6.2   1,830      2.3        0      0.0   9,358     15.5</t>
  </si>
  <si>
    <t>GL Water</t>
  </si>
  <si>
    <t>Penn</t>
  </si>
  <si>
    <t xml:space="preserve">  Connecticut             0.1     699      0.4     161      0.2      538      1.3       0      0.0</t>
  </si>
  <si>
    <t xml:space="preserve">  Maine                   0.9   2,877      1.6   2,264      2.9      613      1.5       0      0.0</t>
  </si>
  <si>
    <t xml:space="preserve">  Massachusetts           0.2   1,400      0.8     423      0.5      977      2.3       0      0.0</t>
  </si>
  <si>
    <t xml:space="preserve">  Rhode Island            0.0     187      0.1     178      0.2        9      0.0       0      0.0</t>
  </si>
  <si>
    <t xml:space="preserve">  Alabama                 1.4   1,475      0.8     956      1.2      519      1.2       0      0.0</t>
  </si>
  <si>
    <t xml:space="preserve">  Florida                 1.5   5,983      3.3   4,672      5.9    1,311      3.1       0      0.0</t>
  </si>
  <si>
    <t xml:space="preserve">  Georgia                 1.6   1,064      0.6   1,016      1.3       48      0.1       0      0.0</t>
  </si>
  <si>
    <t xml:space="preserve">  Louisiana               1.2   6,089      3.4   4,154      5.3    1,935      4.6       0      0.0</t>
  </si>
  <si>
    <t xml:space="preserve">  Mississippi             1.3   1,375      0.8     785      1.0      590      1.4       0      0.0</t>
  </si>
  <si>
    <t xml:space="preserve">  South Carolina          0.9   1,080      0.6   1,008      1.3       72      0.2       0      0.0</t>
  </si>
  <si>
    <t xml:space="preserve">  Texas                   7.4   5,460      3.0   5,056      6.4      404      1.0       0      0.0</t>
  </si>
  <si>
    <t xml:space="preserve">  Virginia                1.1   2,734      1.5   1,006      1.3    1,728      4.1       0      0.0</t>
  </si>
  <si>
    <t>West</t>
  </si>
  <si>
    <t xml:space="preserve">  Alaska                 16.2  44,292     24.4  17,243     21.9   27,049     64.1       0      0.0</t>
  </si>
  <si>
    <t xml:space="preserve">  Arizona                 3.2     364      0.2     364      0.5        0      0.0       0      0.0</t>
  </si>
  <si>
    <t xml:space="preserve">  California              4.4   2,896      1.6   2,674      3.4      222      0.5       0      0.0</t>
  </si>
  <si>
    <t xml:space="preserve">  Colorado                2.9     376      0.2     376      0.5        0      0.0       0      0.0</t>
  </si>
  <si>
    <t xml:space="preserve">  Hawaii                  0.2      38      0.0      38      0.0        0      0.0       0      0.0</t>
  </si>
  <si>
    <t xml:space="preserve">  Idaho                   2.3     823      0.5     823      1.0        0      0.0       0      0.0</t>
  </si>
  <si>
    <t xml:space="preserve">  Kansas                  2.3     462      0.3     462      0.6        0      0.0       0      0.0</t>
  </si>
  <si>
    <t xml:space="preserve">  Missouri                1.9     818      0.5     818      1.0        0      0.0       0      0.0</t>
  </si>
  <si>
    <t xml:space="preserve">  Montana                 4.1   1,490      0.8   1,490      1.9        0      0.0       0      0.0</t>
  </si>
  <si>
    <t xml:space="preserve">  Nebraska                2.2     481      0.3     481      0.6        0      0.0       0      0.0</t>
  </si>
  <si>
    <t xml:space="preserve">  Nevada                  3.1     735      0.4     735      0.9        0      0.0       0      0.0</t>
  </si>
  <si>
    <t xml:space="preserve">  New Mexico              3.4     234      0.1     234      0.3        0      0.0       0      0.0</t>
  </si>
  <si>
    <t xml:space="preserve">  North Dakota            1.9   1,724      1.0   1,724      2.2        0      0.0       0      0.0</t>
  </si>
  <si>
    <t xml:space="preserve">  Oregon                  2.7   1,130      0.6   1,050      1.3       80      0.2       0      0.0</t>
  </si>
  <si>
    <t xml:space="preserve">  South Dakota            2.1   1,232      0.7   1,232      1.6        0      0.0       0      0.0</t>
  </si>
  <si>
    <t xml:space="preserve">  Utah                    2.3   2,755      1.5   2,755      3.5        0      0.0       0      0.0</t>
  </si>
  <si>
    <t xml:space="preserve">  Washington              1.9   4,090      2.3   1,553      2.0    2,537      6.0       0      0.0</t>
  </si>
  <si>
    <t>Coastal</t>
  </si>
  <si>
    <t>The 4 states with the most public airports are Alaska, Texas, California and Michigan. Check out the other 3.</t>
  </si>
  <si>
    <t>Other than the small states on the east coast, Michigan and Ohio have the most public airports per sq. mi.</t>
  </si>
  <si>
    <t>From:  http://www.nemw.org/waterland.htm</t>
  </si>
  <si>
    <t>* Coastal and Great Lakes water area has been removed from the total area of the states.</t>
  </si>
  <si>
    <t>Area (sq. mi. with inland water)*</t>
  </si>
  <si>
    <t>Airports**</t>
  </si>
  <si>
    <t>** Based on the count shown in Air Nav.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</si>
</sst>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0"/>
      <name val="Courier New"/>
      <family val="0"/>
    </font>
    <font>
      <b/>
      <sz val="10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19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NumberForma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2" fillId="0" borderId="5" xfId="19" applyFont="1" applyBorder="1" applyAlignment="1">
      <alignment wrapText="1"/>
    </xf>
    <xf numFmtId="0" fontId="2" fillId="2" borderId="5" xfId="19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/usa/states/alaska/" TargetMode="External" /><Relationship Id="rId2" Type="http://schemas.openxmlformats.org/officeDocument/2006/relationships/hyperlink" Target="/usa/states/texas/" TargetMode="External" /><Relationship Id="rId3" Type="http://schemas.openxmlformats.org/officeDocument/2006/relationships/hyperlink" Target="/usa/states/california/" TargetMode="External" /><Relationship Id="rId4" Type="http://schemas.openxmlformats.org/officeDocument/2006/relationships/hyperlink" Target="/usa/states/montana/" TargetMode="External" /><Relationship Id="rId5" Type="http://schemas.openxmlformats.org/officeDocument/2006/relationships/hyperlink" Target="/usa/states/newmexico/" TargetMode="External" /><Relationship Id="rId6" Type="http://schemas.openxmlformats.org/officeDocument/2006/relationships/hyperlink" Target="/usa/states/arizona/" TargetMode="External" /><Relationship Id="rId7" Type="http://schemas.openxmlformats.org/officeDocument/2006/relationships/hyperlink" Target="/usa/states/nevada/" TargetMode="External" /><Relationship Id="rId8" Type="http://schemas.openxmlformats.org/officeDocument/2006/relationships/hyperlink" Target="/usa/states/colorado/" TargetMode="External" /><Relationship Id="rId9" Type="http://schemas.openxmlformats.org/officeDocument/2006/relationships/hyperlink" Target="/usa/states/oregon/" TargetMode="External" /><Relationship Id="rId10" Type="http://schemas.openxmlformats.org/officeDocument/2006/relationships/hyperlink" Target="/usa/states/wyoming/" TargetMode="External" /><Relationship Id="rId11" Type="http://schemas.openxmlformats.org/officeDocument/2006/relationships/hyperlink" Target="/usa/states/michigan/" TargetMode="External" /><Relationship Id="rId12" Type="http://schemas.openxmlformats.org/officeDocument/2006/relationships/hyperlink" Target="/usa/states/minnesota/" TargetMode="External" /><Relationship Id="rId13" Type="http://schemas.openxmlformats.org/officeDocument/2006/relationships/hyperlink" Target="/usa/states/utah/" TargetMode="External" /><Relationship Id="rId14" Type="http://schemas.openxmlformats.org/officeDocument/2006/relationships/hyperlink" Target="/usa/states/idaho/" TargetMode="External" /><Relationship Id="rId15" Type="http://schemas.openxmlformats.org/officeDocument/2006/relationships/hyperlink" Target="/usa/states/kansas/" TargetMode="External" /><Relationship Id="rId16" Type="http://schemas.openxmlformats.org/officeDocument/2006/relationships/hyperlink" Target="/usa/states/nebraska/" TargetMode="External" /><Relationship Id="rId17" Type="http://schemas.openxmlformats.org/officeDocument/2006/relationships/hyperlink" Target="/usa/states/southdakota/" TargetMode="External" /><Relationship Id="rId18" Type="http://schemas.openxmlformats.org/officeDocument/2006/relationships/hyperlink" Target="/usa/states/washington/" TargetMode="External" /><Relationship Id="rId19" Type="http://schemas.openxmlformats.org/officeDocument/2006/relationships/hyperlink" Target="/usa/states/northdakota/" TargetMode="External" /><Relationship Id="rId20" Type="http://schemas.openxmlformats.org/officeDocument/2006/relationships/hyperlink" Target="/usa/states/oklahoma/" TargetMode="External" /><Relationship Id="rId21" Type="http://schemas.openxmlformats.org/officeDocument/2006/relationships/hyperlink" Target="/usa/states/missouri/" TargetMode="External" /><Relationship Id="rId22" Type="http://schemas.openxmlformats.org/officeDocument/2006/relationships/hyperlink" Target="/usa/states/florida/" TargetMode="External" /><Relationship Id="rId23" Type="http://schemas.openxmlformats.org/officeDocument/2006/relationships/hyperlink" Target="/usa/states/wisconsin/" TargetMode="External" /><Relationship Id="rId24" Type="http://schemas.openxmlformats.org/officeDocument/2006/relationships/hyperlink" Target="/usa/states/georgia/" TargetMode="External" /><Relationship Id="rId25" Type="http://schemas.openxmlformats.org/officeDocument/2006/relationships/hyperlink" Target="/usa/states/illinois/" TargetMode="External" /><Relationship Id="rId26" Type="http://schemas.openxmlformats.org/officeDocument/2006/relationships/hyperlink" Target="/usa/states/iowa/" TargetMode="External" /><Relationship Id="rId27" Type="http://schemas.openxmlformats.org/officeDocument/2006/relationships/hyperlink" Target="/usa/states/newyork/" TargetMode="External" /><Relationship Id="rId28" Type="http://schemas.openxmlformats.org/officeDocument/2006/relationships/hyperlink" Target="/usa/states/northcarolina/" TargetMode="External" /><Relationship Id="rId29" Type="http://schemas.openxmlformats.org/officeDocument/2006/relationships/hyperlink" Target="/usa/states/arkansas/" TargetMode="External" /><Relationship Id="rId30" Type="http://schemas.openxmlformats.org/officeDocument/2006/relationships/hyperlink" Target="/usa/states/alabama/" TargetMode="External" /><Relationship Id="rId31" Type="http://schemas.openxmlformats.org/officeDocument/2006/relationships/hyperlink" Target="/usa/states/louisiana/" TargetMode="External" /><Relationship Id="rId32" Type="http://schemas.openxmlformats.org/officeDocument/2006/relationships/hyperlink" Target="/usa/states/mississippi/" TargetMode="External" /><Relationship Id="rId33" Type="http://schemas.openxmlformats.org/officeDocument/2006/relationships/hyperlink" Target="/usa/states/pennsylvania/" TargetMode="External" /><Relationship Id="rId34" Type="http://schemas.openxmlformats.org/officeDocument/2006/relationships/hyperlink" Target="/usa/states/ohio/" TargetMode="External" /><Relationship Id="rId35" Type="http://schemas.openxmlformats.org/officeDocument/2006/relationships/hyperlink" Target="/usa/states/virginia/" TargetMode="External" /><Relationship Id="rId36" Type="http://schemas.openxmlformats.org/officeDocument/2006/relationships/hyperlink" Target="/usa/states/tennessee/" TargetMode="External" /><Relationship Id="rId37" Type="http://schemas.openxmlformats.org/officeDocument/2006/relationships/hyperlink" Target="/usa/states/kentucky/" TargetMode="External" /><Relationship Id="rId38" Type="http://schemas.openxmlformats.org/officeDocument/2006/relationships/hyperlink" Target="/usa/states/indiana/" TargetMode="External" /><Relationship Id="rId39" Type="http://schemas.openxmlformats.org/officeDocument/2006/relationships/hyperlink" Target="/usa/states/maine/" TargetMode="External" /><Relationship Id="rId40" Type="http://schemas.openxmlformats.org/officeDocument/2006/relationships/hyperlink" Target="/usa/states/southcarolina/" TargetMode="External" /><Relationship Id="rId41" Type="http://schemas.openxmlformats.org/officeDocument/2006/relationships/hyperlink" Target="/usa/states/westvirginia/" TargetMode="External" /><Relationship Id="rId42" Type="http://schemas.openxmlformats.org/officeDocument/2006/relationships/hyperlink" Target="/usa/states/maryland/" TargetMode="External" /><Relationship Id="rId43" Type="http://schemas.openxmlformats.org/officeDocument/2006/relationships/hyperlink" Target="/usa/states/hawaii/" TargetMode="External" /><Relationship Id="rId44" Type="http://schemas.openxmlformats.org/officeDocument/2006/relationships/hyperlink" Target="/usa/states/massachusetts/" TargetMode="External" /><Relationship Id="rId45" Type="http://schemas.openxmlformats.org/officeDocument/2006/relationships/hyperlink" Target="/usa/states/vermont/" TargetMode="External" /><Relationship Id="rId46" Type="http://schemas.openxmlformats.org/officeDocument/2006/relationships/hyperlink" Target="/usa/states/newhampshire/" TargetMode="External" /><Relationship Id="rId47" Type="http://schemas.openxmlformats.org/officeDocument/2006/relationships/hyperlink" Target="/usa/states/newjersey/" TargetMode="External" /><Relationship Id="rId48" Type="http://schemas.openxmlformats.org/officeDocument/2006/relationships/hyperlink" Target="/usa/states/connecticut/" TargetMode="External" /><Relationship Id="rId49" Type="http://schemas.openxmlformats.org/officeDocument/2006/relationships/hyperlink" Target="/usa/states/delaware/" TargetMode="External" /><Relationship Id="rId50" Type="http://schemas.openxmlformats.org/officeDocument/2006/relationships/hyperlink" Target="/usa/states/rhodeisland/" TargetMode="External" /><Relationship Id="rId5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E56" sqref="E56"/>
    </sheetView>
  </sheetViews>
  <sheetFormatPr defaultColWidth="9.140625" defaultRowHeight="12.75"/>
  <cols>
    <col min="1" max="1" width="19.140625" style="0" customWidth="1"/>
    <col min="2" max="2" width="13.00390625" style="0" hidden="1" customWidth="1"/>
    <col min="3" max="3" width="18.57421875" style="0" customWidth="1"/>
    <col min="4" max="4" width="12.8515625" style="0" hidden="1" customWidth="1"/>
    <col min="5" max="5" width="15.140625" style="0" customWidth="1"/>
    <col min="6" max="6" width="11.421875" style="0" customWidth="1"/>
    <col min="7" max="7" width="15.7109375" style="0" customWidth="1"/>
    <col min="8" max="8" width="10.00390625" style="0" customWidth="1"/>
    <col min="9" max="9" width="2.57421875" style="0" customWidth="1"/>
    <col min="10" max="10" width="14.7109375" style="0" customWidth="1"/>
    <col min="11" max="11" width="7.28125" style="0" customWidth="1"/>
    <col min="12" max="12" width="5.28125" style="0" customWidth="1"/>
    <col min="13" max="13" width="6.28125" style="0" customWidth="1"/>
  </cols>
  <sheetData>
    <row r="1" ht="18.75" customHeight="1">
      <c r="A1" s="10" t="s">
        <v>106</v>
      </c>
    </row>
    <row r="2" ht="18" customHeight="1">
      <c r="A2" s="18" t="s">
        <v>160</v>
      </c>
    </row>
    <row r="3" ht="14.25" customHeight="1">
      <c r="A3" t="s">
        <v>159</v>
      </c>
    </row>
    <row r="4" spans="1:8" ht="27.75" customHeight="1">
      <c r="A4" s="4" t="s">
        <v>0</v>
      </c>
      <c r="B4" s="5" t="s">
        <v>2</v>
      </c>
      <c r="C4" s="5" t="s">
        <v>163</v>
      </c>
      <c r="D4" s="5" t="s">
        <v>114</v>
      </c>
      <c r="E4" s="5" t="s">
        <v>1</v>
      </c>
      <c r="F4" s="5" t="s">
        <v>164</v>
      </c>
      <c r="G4" s="5" t="s">
        <v>105</v>
      </c>
      <c r="H4" s="5" t="s">
        <v>107</v>
      </c>
    </row>
    <row r="5" spans="1:8" ht="12.75" customHeight="1">
      <c r="A5" s="20" t="s">
        <v>99</v>
      </c>
      <c r="B5" s="3" t="s">
        <v>100</v>
      </c>
      <c r="C5" s="9">
        <f aca="true" t="shared" si="0" ref="C5:C54">VALUE(D5)</f>
        <v>1583</v>
      </c>
      <c r="D5" s="15">
        <v>1583</v>
      </c>
      <c r="E5" s="12">
        <v>49</v>
      </c>
      <c r="F5" s="13">
        <v>11</v>
      </c>
      <c r="G5" s="13">
        <f aca="true" t="shared" si="1" ref="G5:G54">ROUND(VALUE(D5)/F5,0)</f>
        <v>144</v>
      </c>
      <c r="H5" s="13">
        <v>1</v>
      </c>
    </row>
    <row r="6" spans="1:8" ht="12.75" customHeight="1">
      <c r="A6" s="20" t="s">
        <v>95</v>
      </c>
      <c r="B6" s="3" t="s">
        <v>96</v>
      </c>
      <c r="C6" s="9">
        <f t="shared" si="0"/>
        <v>8321</v>
      </c>
      <c r="D6" s="15">
        <v>8321</v>
      </c>
      <c r="E6" s="12">
        <v>47</v>
      </c>
      <c r="F6" s="13">
        <v>51</v>
      </c>
      <c r="G6" s="13">
        <f t="shared" si="1"/>
        <v>163</v>
      </c>
      <c r="H6" s="13">
        <f>H5+1</f>
        <v>2</v>
      </c>
    </row>
    <row r="7" spans="1:8" ht="12.75" customHeight="1">
      <c r="A7" s="20" t="s">
        <v>101</v>
      </c>
      <c r="B7" s="3" t="s">
        <v>102</v>
      </c>
      <c r="C7" s="9">
        <f t="shared" si="0"/>
        <v>1536</v>
      </c>
      <c r="D7" s="15">
        <v>1536</v>
      </c>
      <c r="E7" s="12">
        <v>50</v>
      </c>
      <c r="F7" s="13">
        <v>8</v>
      </c>
      <c r="G7" s="13">
        <f t="shared" si="1"/>
        <v>192</v>
      </c>
      <c r="H7" s="13">
        <f aca="true" t="shared" si="2" ref="H7:H54">H6+1</f>
        <v>3</v>
      </c>
    </row>
    <row r="8" spans="1:8" ht="12.75" customHeight="1">
      <c r="A8" s="20" t="s">
        <v>97</v>
      </c>
      <c r="B8" s="3" t="s">
        <v>98</v>
      </c>
      <c r="C8" s="9">
        <f t="shared" si="0"/>
        <v>5006</v>
      </c>
      <c r="D8" s="15">
        <v>5006</v>
      </c>
      <c r="E8" s="12">
        <v>48</v>
      </c>
      <c r="F8" s="13">
        <v>24</v>
      </c>
      <c r="G8" s="13">
        <f t="shared" si="1"/>
        <v>209</v>
      </c>
      <c r="H8" s="13">
        <f t="shared" si="2"/>
        <v>4</v>
      </c>
    </row>
    <row r="9" spans="1:8" ht="12.75" customHeight="1">
      <c r="A9" s="20" t="s">
        <v>89</v>
      </c>
      <c r="B9" s="3" t="s">
        <v>90</v>
      </c>
      <c r="C9" s="9">
        <f t="shared" si="0"/>
        <v>9578</v>
      </c>
      <c r="D9" s="15">
        <v>9578</v>
      </c>
      <c r="E9" s="12">
        <v>45</v>
      </c>
      <c r="F9" s="13">
        <v>41</v>
      </c>
      <c r="G9" s="13">
        <f t="shared" si="1"/>
        <v>234</v>
      </c>
      <c r="H9" s="13">
        <f t="shared" si="2"/>
        <v>5</v>
      </c>
    </row>
    <row r="10" spans="1:8" ht="12.75" customHeight="1">
      <c r="A10" s="20" t="s">
        <v>69</v>
      </c>
      <c r="B10" s="3" t="s">
        <v>70</v>
      </c>
      <c r="C10" s="9">
        <f>VALUE(D10)</f>
        <v>41329</v>
      </c>
      <c r="D10" s="15">
        <v>41329</v>
      </c>
      <c r="E10" s="12">
        <v>35</v>
      </c>
      <c r="F10" s="13">
        <v>175</v>
      </c>
      <c r="G10" s="13">
        <f t="shared" si="1"/>
        <v>236</v>
      </c>
      <c r="H10" s="13">
        <f t="shared" si="2"/>
        <v>6</v>
      </c>
    </row>
    <row r="11" spans="1:8" ht="12.75" customHeight="1">
      <c r="A11" s="21" t="s">
        <v>23</v>
      </c>
      <c r="B11" s="3" t="s">
        <v>24</v>
      </c>
      <c r="C11" s="9">
        <f t="shared" si="0"/>
        <v>58509</v>
      </c>
      <c r="D11" s="15">
        <v>58509</v>
      </c>
      <c r="E11" s="12">
        <v>23</v>
      </c>
      <c r="F11" s="19">
        <v>234</v>
      </c>
      <c r="G11" s="13">
        <f t="shared" si="1"/>
        <v>250</v>
      </c>
      <c r="H11" s="13">
        <f t="shared" si="2"/>
        <v>7</v>
      </c>
    </row>
    <row r="12" spans="1:8" ht="12.75" customHeight="1">
      <c r="A12" s="20" t="s">
        <v>85</v>
      </c>
      <c r="B12" s="3" t="s">
        <v>86</v>
      </c>
      <c r="C12" s="9">
        <f t="shared" si="0"/>
        <v>10564</v>
      </c>
      <c r="D12" s="15">
        <v>10564</v>
      </c>
      <c r="E12" s="12">
        <v>43</v>
      </c>
      <c r="F12" s="13">
        <v>37</v>
      </c>
      <c r="G12" s="13">
        <f t="shared" si="1"/>
        <v>286</v>
      </c>
      <c r="H12" s="13">
        <f t="shared" si="2"/>
        <v>8</v>
      </c>
    </row>
    <row r="13" spans="1:8" ht="12.75" customHeight="1">
      <c r="A13" s="20" t="s">
        <v>55</v>
      </c>
      <c r="B13" s="3" t="s">
        <v>56</v>
      </c>
      <c r="C13" s="9">
        <f t="shared" si="0"/>
        <v>49506</v>
      </c>
      <c r="D13" s="15">
        <v>49506</v>
      </c>
      <c r="E13" s="12">
        <v>31</v>
      </c>
      <c r="F13" s="13">
        <v>156</v>
      </c>
      <c r="G13" s="13">
        <f t="shared" si="1"/>
        <v>317</v>
      </c>
      <c r="H13" s="13">
        <f t="shared" si="2"/>
        <v>9</v>
      </c>
    </row>
    <row r="14" spans="1:8" ht="12.75" customHeight="1">
      <c r="A14" s="20" t="s">
        <v>77</v>
      </c>
      <c r="B14" s="3" t="s">
        <v>78</v>
      </c>
      <c r="C14" s="9">
        <f t="shared" si="0"/>
        <v>36185</v>
      </c>
      <c r="D14" s="15">
        <v>36185</v>
      </c>
      <c r="E14" s="12">
        <v>38</v>
      </c>
      <c r="F14" s="13">
        <v>112</v>
      </c>
      <c r="G14" s="13">
        <f t="shared" si="1"/>
        <v>323</v>
      </c>
      <c r="H14" s="13">
        <f t="shared" si="2"/>
        <v>10</v>
      </c>
    </row>
    <row r="15" spans="1:8" ht="12.75" customHeight="1">
      <c r="A15" s="20" t="s">
        <v>67</v>
      </c>
      <c r="B15" s="3" t="s">
        <v>68</v>
      </c>
      <c r="C15" s="9">
        <f t="shared" si="0"/>
        <v>45309</v>
      </c>
      <c r="D15" s="15">
        <v>45309</v>
      </c>
      <c r="E15" s="12">
        <v>33</v>
      </c>
      <c r="F15" s="13">
        <v>137</v>
      </c>
      <c r="G15" s="13">
        <f t="shared" si="1"/>
        <v>331</v>
      </c>
      <c r="H15" s="13">
        <f t="shared" si="2"/>
        <v>11</v>
      </c>
    </row>
    <row r="16" spans="1:8" ht="12.75" customHeight="1">
      <c r="A16" s="20" t="s">
        <v>93</v>
      </c>
      <c r="B16" s="3" t="s">
        <v>94</v>
      </c>
      <c r="C16" s="9">
        <f t="shared" si="0"/>
        <v>9351</v>
      </c>
      <c r="D16" s="15" t="str">
        <f>LEFT(B16,6)</f>
        <v>9,351 </v>
      </c>
      <c r="E16" s="12">
        <v>46</v>
      </c>
      <c r="F16" s="13">
        <v>25</v>
      </c>
      <c r="G16" s="13">
        <f t="shared" si="1"/>
        <v>374</v>
      </c>
      <c r="H16" s="13">
        <f t="shared" si="2"/>
        <v>12</v>
      </c>
    </row>
    <row r="17" spans="1:8" ht="12.75" customHeight="1">
      <c r="A17" s="20" t="s">
        <v>47</v>
      </c>
      <c r="B17" s="3" t="s">
        <v>48</v>
      </c>
      <c r="C17" s="9">
        <f t="shared" si="0"/>
        <v>56145</v>
      </c>
      <c r="D17" s="15">
        <v>56145</v>
      </c>
      <c r="E17" s="12">
        <v>26</v>
      </c>
      <c r="F17" s="13">
        <v>130</v>
      </c>
      <c r="G17" s="13">
        <f t="shared" si="1"/>
        <v>432</v>
      </c>
      <c r="H17" s="13">
        <f t="shared" si="2"/>
        <v>13</v>
      </c>
    </row>
    <row r="18" spans="1:8" ht="12.75" customHeight="1">
      <c r="A18" s="20" t="s">
        <v>53</v>
      </c>
      <c r="B18" s="3" t="s">
        <v>54</v>
      </c>
      <c r="C18" s="9">
        <f t="shared" si="0"/>
        <v>56276</v>
      </c>
      <c r="D18" s="15" t="str">
        <f>LEFT(B18,7)</f>
        <v>56,276 </v>
      </c>
      <c r="E18" s="12">
        <v>25</v>
      </c>
      <c r="F18" s="13">
        <v>121</v>
      </c>
      <c r="G18" s="13">
        <f t="shared" si="1"/>
        <v>465</v>
      </c>
      <c r="H18" s="13">
        <f t="shared" si="2"/>
        <v>14</v>
      </c>
    </row>
    <row r="19" spans="1:8" ht="12.75" customHeight="1">
      <c r="A19" s="20" t="s">
        <v>81</v>
      </c>
      <c r="B19" s="3" t="s">
        <v>82</v>
      </c>
      <c r="C19" s="9">
        <f t="shared" si="0"/>
        <v>31935</v>
      </c>
      <c r="D19" s="15">
        <v>31935</v>
      </c>
      <c r="E19" s="12">
        <v>40</v>
      </c>
      <c r="F19" s="13">
        <v>68</v>
      </c>
      <c r="G19" s="13">
        <f t="shared" si="1"/>
        <v>470</v>
      </c>
      <c r="H19" s="13">
        <f t="shared" si="2"/>
        <v>15</v>
      </c>
    </row>
    <row r="20" spans="1:8" ht="12.75" customHeight="1">
      <c r="A20" s="20" t="s">
        <v>41</v>
      </c>
      <c r="B20" s="3" t="s">
        <v>42</v>
      </c>
      <c r="C20" s="9">
        <f t="shared" si="0"/>
        <v>69903</v>
      </c>
      <c r="D20" s="15" t="str">
        <f>LEFT(B20,7)</f>
        <v>69,903 </v>
      </c>
      <c r="E20" s="12">
        <v>18</v>
      </c>
      <c r="F20" s="13">
        <v>148</v>
      </c>
      <c r="G20" s="13">
        <f t="shared" si="1"/>
        <v>472</v>
      </c>
      <c r="H20" s="13">
        <f t="shared" si="2"/>
        <v>16</v>
      </c>
    </row>
    <row r="21" spans="1:8" ht="12.75" customHeight="1">
      <c r="A21" s="20" t="s">
        <v>57</v>
      </c>
      <c r="B21" s="3" t="s">
        <v>58</v>
      </c>
      <c r="C21" s="9">
        <f t="shared" si="0"/>
        <v>53821</v>
      </c>
      <c r="D21" s="15" t="str">
        <f>LEFT(B21,7)</f>
        <v>53,821 </v>
      </c>
      <c r="E21" s="12">
        <v>27</v>
      </c>
      <c r="F21" s="13">
        <v>111</v>
      </c>
      <c r="G21" s="13">
        <f t="shared" si="1"/>
        <v>485</v>
      </c>
      <c r="H21" s="13">
        <f t="shared" si="2"/>
        <v>17</v>
      </c>
    </row>
    <row r="22" spans="1:8" ht="12.75" customHeight="1">
      <c r="A22" s="20" t="s">
        <v>51</v>
      </c>
      <c r="B22" s="3" t="s">
        <v>52</v>
      </c>
      <c r="C22" s="9">
        <f t="shared" si="0"/>
        <v>56343</v>
      </c>
      <c r="D22" s="15">
        <v>56343</v>
      </c>
      <c r="E22" s="12">
        <v>24</v>
      </c>
      <c r="F22" s="13">
        <v>115</v>
      </c>
      <c r="G22" s="13">
        <f t="shared" si="1"/>
        <v>490</v>
      </c>
      <c r="H22" s="13">
        <f t="shared" si="2"/>
        <v>18</v>
      </c>
    </row>
    <row r="23" spans="1:8" ht="12.75" customHeight="1">
      <c r="A23" s="20" t="s">
        <v>45</v>
      </c>
      <c r="B23" s="3" t="s">
        <v>46</v>
      </c>
      <c r="C23" s="9">
        <f t="shared" si="0"/>
        <v>64447</v>
      </c>
      <c r="D23" s="15">
        <v>64447</v>
      </c>
      <c r="E23" s="12">
        <v>21</v>
      </c>
      <c r="F23" s="13">
        <v>131</v>
      </c>
      <c r="G23" s="13">
        <f t="shared" si="1"/>
        <v>492</v>
      </c>
      <c r="H23" s="13">
        <f t="shared" si="2"/>
        <v>19</v>
      </c>
    </row>
    <row r="24" spans="1:8" ht="12.75" customHeight="1">
      <c r="A24" s="20" t="s">
        <v>37</v>
      </c>
      <c r="B24" s="3" t="s">
        <v>38</v>
      </c>
      <c r="C24" s="9">
        <f t="shared" si="0"/>
        <v>68766</v>
      </c>
      <c r="D24" s="15">
        <v>68766</v>
      </c>
      <c r="E24" s="12">
        <v>20</v>
      </c>
      <c r="F24" s="13">
        <v>138</v>
      </c>
      <c r="G24" s="13">
        <f t="shared" si="1"/>
        <v>498</v>
      </c>
      <c r="H24" s="13">
        <f t="shared" si="2"/>
        <v>20</v>
      </c>
    </row>
    <row r="25" spans="1:8" ht="12.75" customHeight="1">
      <c r="A25" s="20" t="s">
        <v>73</v>
      </c>
      <c r="B25" s="3" t="s">
        <v>74</v>
      </c>
      <c r="C25" s="9">
        <f t="shared" si="0"/>
        <v>42146</v>
      </c>
      <c r="D25" s="15" t="str">
        <f>LEFT(B25,7)</f>
        <v>42,146 </v>
      </c>
      <c r="E25" s="12">
        <v>34</v>
      </c>
      <c r="F25" s="13">
        <v>84</v>
      </c>
      <c r="G25" s="13">
        <f t="shared" si="1"/>
        <v>502</v>
      </c>
      <c r="H25" s="13">
        <f t="shared" si="2"/>
        <v>21</v>
      </c>
    </row>
    <row r="26" spans="1:8" ht="12.75" customHeight="1">
      <c r="A26" s="20" t="s">
        <v>79</v>
      </c>
      <c r="B26" s="3" t="s">
        <v>80</v>
      </c>
      <c r="C26" s="9">
        <f t="shared" si="0"/>
        <v>34774</v>
      </c>
      <c r="D26" s="15">
        <v>34774</v>
      </c>
      <c r="E26" s="12">
        <v>39</v>
      </c>
      <c r="F26" s="13">
        <v>69</v>
      </c>
      <c r="G26" s="13">
        <f t="shared" si="1"/>
        <v>504</v>
      </c>
      <c r="H26" s="13">
        <f t="shared" si="2"/>
        <v>22</v>
      </c>
    </row>
    <row r="27" spans="1:8" ht="12.75" customHeight="1">
      <c r="A27" s="20" t="s">
        <v>43</v>
      </c>
      <c r="B27" s="3" t="s">
        <v>44</v>
      </c>
      <c r="C27" s="9">
        <f t="shared" si="0"/>
        <v>69709</v>
      </c>
      <c r="D27" s="15" t="str">
        <f>LEFT(B27,7)</f>
        <v>69,709 </v>
      </c>
      <c r="E27" s="12">
        <v>19</v>
      </c>
      <c r="F27" s="13">
        <v>132</v>
      </c>
      <c r="G27" s="13">
        <f t="shared" si="1"/>
        <v>528</v>
      </c>
      <c r="H27" s="13">
        <f t="shared" si="2"/>
        <v>23</v>
      </c>
    </row>
    <row r="28" spans="1:8" ht="12.75" customHeight="1">
      <c r="A28" s="20" t="s">
        <v>61</v>
      </c>
      <c r="B28" s="3" t="s">
        <v>62</v>
      </c>
      <c r="C28" s="9">
        <f t="shared" si="0"/>
        <v>51904</v>
      </c>
      <c r="D28" s="15">
        <v>51904</v>
      </c>
      <c r="E28" s="12">
        <v>29</v>
      </c>
      <c r="F28" s="13">
        <v>98</v>
      </c>
      <c r="G28" s="13">
        <f t="shared" si="1"/>
        <v>530</v>
      </c>
      <c r="H28" s="13">
        <f t="shared" si="2"/>
        <v>24</v>
      </c>
    </row>
    <row r="29" spans="1:10" ht="12.75" customHeight="1">
      <c r="A29" s="20" t="s">
        <v>59</v>
      </c>
      <c r="B29" s="3" t="s">
        <v>60</v>
      </c>
      <c r="C29" s="9">
        <f t="shared" si="0"/>
        <v>53182</v>
      </c>
      <c r="D29" s="15" t="str">
        <f>LEFT(B29,7)</f>
        <v>53,182 </v>
      </c>
      <c r="E29" s="12">
        <v>28</v>
      </c>
      <c r="F29" s="13">
        <v>99</v>
      </c>
      <c r="G29" s="13">
        <f t="shared" si="1"/>
        <v>537</v>
      </c>
      <c r="H29" s="13">
        <f t="shared" si="2"/>
        <v>25</v>
      </c>
      <c r="J29" s="10"/>
    </row>
    <row r="30" spans="1:8" ht="12.75" customHeight="1">
      <c r="A30" s="20" t="s">
        <v>25</v>
      </c>
      <c r="B30" s="3" t="s">
        <v>26</v>
      </c>
      <c r="C30" s="9">
        <f t="shared" si="0"/>
        <v>84397</v>
      </c>
      <c r="D30" s="15">
        <v>84397</v>
      </c>
      <c r="E30" s="12">
        <v>12</v>
      </c>
      <c r="F30" s="13">
        <v>155</v>
      </c>
      <c r="G30" s="13">
        <f t="shared" si="1"/>
        <v>544</v>
      </c>
      <c r="H30" s="13">
        <f t="shared" si="2"/>
        <v>26</v>
      </c>
    </row>
    <row r="31" spans="1:8" ht="12.75" customHeight="1">
      <c r="A31" s="20" t="s">
        <v>49</v>
      </c>
      <c r="B31" s="3" t="s">
        <v>50</v>
      </c>
      <c r="C31" s="9">
        <f t="shared" si="0"/>
        <v>59393</v>
      </c>
      <c r="D31" s="15">
        <v>59393</v>
      </c>
      <c r="E31" s="12">
        <v>22</v>
      </c>
      <c r="F31" s="13">
        <v>109</v>
      </c>
      <c r="G31" s="13">
        <f t="shared" si="1"/>
        <v>545</v>
      </c>
      <c r="H31" s="13">
        <f t="shared" si="2"/>
        <v>27</v>
      </c>
    </row>
    <row r="32" spans="1:8" ht="12.75" customHeight="1">
      <c r="A32" s="20" t="s">
        <v>91</v>
      </c>
      <c r="B32" s="3" t="s">
        <v>92</v>
      </c>
      <c r="C32" s="9">
        <f t="shared" si="0"/>
        <v>9615</v>
      </c>
      <c r="D32" s="15" t="str">
        <f>LEFT(B32,6)</f>
        <v>9,615 </v>
      </c>
      <c r="E32" s="12">
        <v>44</v>
      </c>
      <c r="F32" s="13">
        <v>17</v>
      </c>
      <c r="G32" s="13">
        <f t="shared" si="1"/>
        <v>566</v>
      </c>
      <c r="H32" s="13">
        <f t="shared" si="2"/>
        <v>28</v>
      </c>
    </row>
    <row r="33" spans="1:8" ht="12.75" customHeight="1">
      <c r="A33" s="20" t="s">
        <v>31</v>
      </c>
      <c r="B33" s="3" t="s">
        <v>32</v>
      </c>
      <c r="C33" s="9">
        <f t="shared" si="0"/>
        <v>82282</v>
      </c>
      <c r="D33" s="15" t="str">
        <f>LEFT(B33,7)</f>
        <v>82,282 </v>
      </c>
      <c r="E33" s="12">
        <v>14</v>
      </c>
      <c r="F33" s="13">
        <v>143</v>
      </c>
      <c r="G33" s="13">
        <f t="shared" si="1"/>
        <v>575</v>
      </c>
      <c r="H33" s="13">
        <f t="shared" si="2"/>
        <v>29</v>
      </c>
    </row>
    <row r="34" spans="1:8" ht="12.75" customHeight="1">
      <c r="A34" s="20" t="s">
        <v>65</v>
      </c>
      <c r="B34" s="3" t="s">
        <v>66</v>
      </c>
      <c r="C34" s="9">
        <f t="shared" si="0"/>
        <v>47844</v>
      </c>
      <c r="D34" s="15">
        <v>47844</v>
      </c>
      <c r="E34" s="12">
        <v>32</v>
      </c>
      <c r="F34" s="13">
        <v>81</v>
      </c>
      <c r="G34" s="13">
        <f t="shared" si="1"/>
        <v>591</v>
      </c>
      <c r="H34" s="13">
        <f t="shared" si="2"/>
        <v>30</v>
      </c>
    </row>
    <row r="35" spans="1:8" ht="12.75" customHeight="1">
      <c r="A35" s="20" t="s">
        <v>71</v>
      </c>
      <c r="B35" s="3" t="s">
        <v>72</v>
      </c>
      <c r="C35" s="9">
        <f t="shared" si="0"/>
        <v>41041</v>
      </c>
      <c r="D35" s="15">
        <v>41041</v>
      </c>
      <c r="E35" s="12">
        <v>36</v>
      </c>
      <c r="F35" s="13">
        <v>68</v>
      </c>
      <c r="G35" s="13">
        <f t="shared" si="1"/>
        <v>604</v>
      </c>
      <c r="H35" s="13">
        <f t="shared" si="2"/>
        <v>31</v>
      </c>
    </row>
    <row r="36" spans="1:8" ht="12.75" customHeight="1">
      <c r="A36" s="20" t="s">
        <v>63</v>
      </c>
      <c r="B36" s="3" t="s">
        <v>64</v>
      </c>
      <c r="C36" s="9">
        <f t="shared" si="0"/>
        <v>49908</v>
      </c>
      <c r="D36" s="15">
        <v>49908</v>
      </c>
      <c r="E36" s="12">
        <v>30</v>
      </c>
      <c r="F36" s="13">
        <v>81</v>
      </c>
      <c r="G36" s="13">
        <f t="shared" si="1"/>
        <v>616</v>
      </c>
      <c r="H36" s="13">
        <f t="shared" si="2"/>
        <v>32</v>
      </c>
    </row>
    <row r="37" spans="1:8" ht="12.75" customHeight="1">
      <c r="A37" s="20" t="s">
        <v>7</v>
      </c>
      <c r="B37" s="3" t="s">
        <v>8</v>
      </c>
      <c r="C37" s="9">
        <f t="shared" si="0"/>
        <v>163485</v>
      </c>
      <c r="D37" s="15">
        <v>163485</v>
      </c>
      <c r="E37" s="12">
        <v>3</v>
      </c>
      <c r="F37" s="19">
        <v>261</v>
      </c>
      <c r="G37" s="13">
        <f t="shared" si="1"/>
        <v>626</v>
      </c>
      <c r="H37" s="13">
        <f t="shared" si="2"/>
        <v>33</v>
      </c>
    </row>
    <row r="38" spans="1:8" ht="12.75" customHeight="1">
      <c r="A38" s="20" t="s">
        <v>75</v>
      </c>
      <c r="B38" s="3" t="s">
        <v>76</v>
      </c>
      <c r="C38" s="9">
        <f t="shared" si="0"/>
        <v>40411</v>
      </c>
      <c r="D38" s="15" t="str">
        <f>LEFT(B38,7)</f>
        <v>40,411 </v>
      </c>
      <c r="E38" s="12">
        <v>37</v>
      </c>
      <c r="F38" s="13">
        <v>61</v>
      </c>
      <c r="G38" s="13">
        <f t="shared" si="1"/>
        <v>662</v>
      </c>
      <c r="H38" s="13">
        <f t="shared" si="2"/>
        <v>34</v>
      </c>
    </row>
    <row r="39" spans="1:8" ht="12.75" customHeight="1">
      <c r="A39" s="20" t="s">
        <v>83</v>
      </c>
      <c r="B39" s="3" t="s">
        <v>84</v>
      </c>
      <c r="C39" s="9">
        <f t="shared" si="0"/>
        <v>24231</v>
      </c>
      <c r="D39" s="15" t="str">
        <f>LEFT(B39,7)</f>
        <v>24,231 </v>
      </c>
      <c r="E39" s="12">
        <v>41</v>
      </c>
      <c r="F39" s="13">
        <v>36</v>
      </c>
      <c r="G39" s="13">
        <f t="shared" si="1"/>
        <v>673</v>
      </c>
      <c r="H39" s="13">
        <f t="shared" si="2"/>
        <v>35</v>
      </c>
    </row>
    <row r="40" spans="1:8" ht="12.75" customHeight="1">
      <c r="A40" s="20" t="s">
        <v>5</v>
      </c>
      <c r="B40" s="3" t="s">
        <v>6</v>
      </c>
      <c r="C40" s="9">
        <f t="shared" si="0"/>
        <v>268197</v>
      </c>
      <c r="D40" s="15">
        <v>268197</v>
      </c>
      <c r="E40" s="12">
        <v>2</v>
      </c>
      <c r="F40" s="19">
        <v>389</v>
      </c>
      <c r="G40" s="13">
        <f t="shared" si="1"/>
        <v>689</v>
      </c>
      <c r="H40" s="13">
        <f t="shared" si="2"/>
        <v>36</v>
      </c>
    </row>
    <row r="41" spans="1:8" ht="12.75" customHeight="1">
      <c r="A41" s="20" t="s">
        <v>29</v>
      </c>
      <c r="B41" s="3" t="s">
        <v>30</v>
      </c>
      <c r="C41" s="9">
        <f t="shared" si="0"/>
        <v>83574</v>
      </c>
      <c r="D41" s="15" t="str">
        <f>LEFT(B41,7)</f>
        <v>83,574 </v>
      </c>
      <c r="E41" s="12">
        <v>13</v>
      </c>
      <c r="F41" s="13">
        <v>120</v>
      </c>
      <c r="G41" s="13">
        <f t="shared" si="1"/>
        <v>696</v>
      </c>
      <c r="H41" s="13">
        <f t="shared" si="2"/>
        <v>37</v>
      </c>
    </row>
    <row r="42" spans="1:8" ht="12.75" customHeight="1">
      <c r="A42" s="20" t="s">
        <v>87</v>
      </c>
      <c r="B42" s="3" t="s">
        <v>88</v>
      </c>
      <c r="C42" s="9">
        <f t="shared" si="0"/>
        <v>10932</v>
      </c>
      <c r="D42" s="15" t="str">
        <f>LEFT(B42,7)</f>
        <v>10,932 </v>
      </c>
      <c r="E42" s="12">
        <v>42</v>
      </c>
      <c r="F42" s="13">
        <v>14</v>
      </c>
      <c r="G42" s="13">
        <f t="shared" si="1"/>
        <v>781</v>
      </c>
      <c r="H42" s="13">
        <f t="shared" si="2"/>
        <v>38</v>
      </c>
    </row>
    <row r="43" spans="1:8" ht="12.75" customHeight="1">
      <c r="A43" s="20" t="s">
        <v>39</v>
      </c>
      <c r="B43" s="3" t="s">
        <v>40</v>
      </c>
      <c r="C43" s="9">
        <f t="shared" si="0"/>
        <v>70704</v>
      </c>
      <c r="D43" s="15" t="str">
        <f>LEFT(B43,7)</f>
        <v>70,704 </v>
      </c>
      <c r="E43" s="12">
        <v>17</v>
      </c>
      <c r="F43" s="13">
        <v>90</v>
      </c>
      <c r="G43" s="13">
        <f t="shared" si="1"/>
        <v>786</v>
      </c>
      <c r="H43" s="13">
        <f t="shared" si="2"/>
        <v>39</v>
      </c>
    </row>
    <row r="44" spans="1:8" ht="12.75" customHeight="1">
      <c r="A44" s="20" t="s">
        <v>33</v>
      </c>
      <c r="B44" s="3" t="s">
        <v>34</v>
      </c>
      <c r="C44" s="9">
        <f t="shared" si="0"/>
        <v>77358</v>
      </c>
      <c r="D44" s="15" t="str">
        <f>LEFT(B44,7)</f>
        <v>77,358 </v>
      </c>
      <c r="E44" s="12">
        <v>15</v>
      </c>
      <c r="F44" s="13">
        <v>89</v>
      </c>
      <c r="G44" s="13">
        <f t="shared" si="1"/>
        <v>869</v>
      </c>
      <c r="H44" s="13">
        <f t="shared" si="2"/>
        <v>40</v>
      </c>
    </row>
    <row r="45" spans="1:8" ht="12.75" customHeight="1">
      <c r="A45" s="20" t="s">
        <v>19</v>
      </c>
      <c r="B45" s="3" t="s">
        <v>20</v>
      </c>
      <c r="C45" s="9">
        <f t="shared" si="0"/>
        <v>98306</v>
      </c>
      <c r="D45" s="15">
        <v>98306</v>
      </c>
      <c r="E45" s="12">
        <v>9</v>
      </c>
      <c r="F45" s="13">
        <v>98</v>
      </c>
      <c r="G45" s="13">
        <f t="shared" si="1"/>
        <v>1003</v>
      </c>
      <c r="H45" s="13">
        <f t="shared" si="2"/>
        <v>41</v>
      </c>
    </row>
    <row r="46" spans="1:8" ht="12.75" customHeight="1">
      <c r="A46" s="20" t="s">
        <v>35</v>
      </c>
      <c r="B46" s="3" t="s">
        <v>36</v>
      </c>
      <c r="C46" s="9">
        <f t="shared" si="0"/>
        <v>77121</v>
      </c>
      <c r="D46" s="15" t="str">
        <f>LEFT(B46,7)</f>
        <v>77,121 </v>
      </c>
      <c r="E46" s="12">
        <v>16</v>
      </c>
      <c r="F46" s="13">
        <v>75</v>
      </c>
      <c r="G46" s="13">
        <f t="shared" si="1"/>
        <v>1028</v>
      </c>
      <c r="H46" s="13">
        <f t="shared" si="2"/>
        <v>42</v>
      </c>
    </row>
    <row r="47" spans="1:8" ht="12.75" customHeight="1">
      <c r="A47" s="20" t="s">
        <v>9</v>
      </c>
      <c r="B47" s="3" t="s">
        <v>10</v>
      </c>
      <c r="C47" s="9">
        <f t="shared" si="0"/>
        <v>147046</v>
      </c>
      <c r="D47" s="15" t="str">
        <f>LEFT(B47,7)</f>
        <v>147,046</v>
      </c>
      <c r="E47" s="12">
        <v>4</v>
      </c>
      <c r="F47" s="13">
        <v>122</v>
      </c>
      <c r="G47" s="13">
        <f t="shared" si="1"/>
        <v>1205</v>
      </c>
      <c r="H47" s="13">
        <f t="shared" si="2"/>
        <v>43</v>
      </c>
    </row>
    <row r="48" spans="1:8" ht="12.75" customHeight="1">
      <c r="A48" s="20" t="s">
        <v>17</v>
      </c>
      <c r="B48" s="3" t="s">
        <v>18</v>
      </c>
      <c r="C48" s="9">
        <f t="shared" si="0"/>
        <v>104100</v>
      </c>
      <c r="D48" s="15" t="str">
        <f>LEFT(B48,7)</f>
        <v>104,100</v>
      </c>
      <c r="E48" s="12">
        <v>8</v>
      </c>
      <c r="F48" s="13">
        <v>77</v>
      </c>
      <c r="G48" s="13">
        <f t="shared" si="1"/>
        <v>1352</v>
      </c>
      <c r="H48" s="13">
        <f t="shared" si="2"/>
        <v>44</v>
      </c>
    </row>
    <row r="49" spans="1:8" ht="12.75" customHeight="1">
      <c r="A49" s="20" t="s">
        <v>13</v>
      </c>
      <c r="B49" s="3" t="s">
        <v>14</v>
      </c>
      <c r="C49" s="9">
        <f t="shared" si="0"/>
        <v>114006</v>
      </c>
      <c r="D49" s="15" t="str">
        <f>LEFT(B49,7)</f>
        <v>114,006</v>
      </c>
      <c r="E49" s="12">
        <v>6</v>
      </c>
      <c r="F49" s="13">
        <v>81</v>
      </c>
      <c r="G49" s="13">
        <f t="shared" si="1"/>
        <v>1407</v>
      </c>
      <c r="H49" s="13">
        <f t="shared" si="2"/>
        <v>45</v>
      </c>
    </row>
    <row r="50" spans="1:8" ht="12.75" customHeight="1">
      <c r="A50" s="20" t="s">
        <v>3</v>
      </c>
      <c r="B50" s="9" t="s">
        <v>4</v>
      </c>
      <c r="C50" s="9">
        <f t="shared" si="0"/>
        <v>629376</v>
      </c>
      <c r="D50" s="15">
        <v>629376</v>
      </c>
      <c r="E50" s="12">
        <v>1</v>
      </c>
      <c r="F50" s="19">
        <v>421</v>
      </c>
      <c r="G50" s="13">
        <f>ROUND(VALUE(D50)/F50,0)</f>
        <v>1495</v>
      </c>
      <c r="H50" s="13">
        <f t="shared" si="2"/>
        <v>46</v>
      </c>
    </row>
    <row r="51" spans="1:8" ht="12.75" customHeight="1">
      <c r="A51" s="20" t="s">
        <v>27</v>
      </c>
      <c r="B51" s="3" t="s">
        <v>28</v>
      </c>
      <c r="C51" s="9">
        <f t="shared" si="0"/>
        <v>84904</v>
      </c>
      <c r="D51" s="15" t="str">
        <f>LEFT(B51,7)</f>
        <v>84,904 </v>
      </c>
      <c r="E51" s="12">
        <v>11</v>
      </c>
      <c r="F51" s="13">
        <v>47</v>
      </c>
      <c r="G51" s="13">
        <f t="shared" si="1"/>
        <v>1806</v>
      </c>
      <c r="H51" s="13">
        <f t="shared" si="2"/>
        <v>47</v>
      </c>
    </row>
    <row r="52" spans="1:8" ht="12.75" customHeight="1">
      <c r="A52" s="20" t="s">
        <v>11</v>
      </c>
      <c r="B52" s="3" t="s">
        <v>12</v>
      </c>
      <c r="C52" s="9">
        <f t="shared" si="0"/>
        <v>121593</v>
      </c>
      <c r="D52" s="15" t="str">
        <f>LEFT(B52,7)</f>
        <v>121,593</v>
      </c>
      <c r="E52" s="12">
        <v>5</v>
      </c>
      <c r="F52" s="13">
        <v>59</v>
      </c>
      <c r="G52" s="13">
        <f t="shared" si="1"/>
        <v>2061</v>
      </c>
      <c r="H52" s="13">
        <f t="shared" si="2"/>
        <v>48</v>
      </c>
    </row>
    <row r="53" spans="1:8" ht="12.75" customHeight="1">
      <c r="A53" s="20" t="s">
        <v>15</v>
      </c>
      <c r="B53" s="3" t="s">
        <v>16</v>
      </c>
      <c r="C53" s="9">
        <f t="shared" si="0"/>
        <v>110567</v>
      </c>
      <c r="D53" s="15" t="str">
        <f>LEFT(B53,7)</f>
        <v>110,567</v>
      </c>
      <c r="E53" s="12">
        <v>7</v>
      </c>
      <c r="F53" s="13">
        <v>52</v>
      </c>
      <c r="G53" s="13">
        <f t="shared" si="1"/>
        <v>2126</v>
      </c>
      <c r="H53" s="13">
        <f t="shared" si="2"/>
        <v>49</v>
      </c>
    </row>
    <row r="54" spans="1:8" ht="12.75" customHeight="1">
      <c r="A54" s="20" t="s">
        <v>21</v>
      </c>
      <c r="B54" s="3" t="s">
        <v>22</v>
      </c>
      <c r="C54" s="9">
        <f t="shared" si="0"/>
        <v>97818</v>
      </c>
      <c r="D54" s="15" t="str">
        <f>LEFT(B54,7)</f>
        <v>97,818 </v>
      </c>
      <c r="E54" s="12">
        <v>10</v>
      </c>
      <c r="F54" s="13">
        <v>41</v>
      </c>
      <c r="G54" s="13">
        <f t="shared" si="1"/>
        <v>2386</v>
      </c>
      <c r="H54" s="13">
        <f t="shared" si="2"/>
        <v>50</v>
      </c>
    </row>
    <row r="55" spans="1:8" ht="16.5" customHeight="1">
      <c r="A55" t="s">
        <v>162</v>
      </c>
      <c r="H55" s="11"/>
    </row>
    <row r="56" ht="12.75">
      <c r="A56" t="s">
        <v>165</v>
      </c>
    </row>
    <row r="67" ht="13.5">
      <c r="J67" s="17"/>
    </row>
    <row r="68" ht="13.5">
      <c r="J68" s="17"/>
    </row>
    <row r="69" ht="13.5">
      <c r="J69" s="17"/>
    </row>
    <row r="70" ht="13.5">
      <c r="J70" s="17"/>
    </row>
    <row r="72" ht="13.5">
      <c r="J72" s="16"/>
    </row>
    <row r="87" ht="13.5">
      <c r="J87" s="17"/>
    </row>
    <row r="88" ht="13.5">
      <c r="J88" s="17"/>
    </row>
    <row r="90" ht="13.5">
      <c r="J90" s="16" t="s">
        <v>140</v>
      </c>
    </row>
    <row r="91" ht="13.5">
      <c r="J91" s="17" t="s">
        <v>141</v>
      </c>
    </row>
    <row r="92" ht="13.5">
      <c r="J92" s="17" t="s">
        <v>142</v>
      </c>
    </row>
    <row r="93" ht="13.5">
      <c r="J93" s="17" t="s">
        <v>143</v>
      </c>
    </row>
    <row r="94" ht="13.5">
      <c r="J94" s="17" t="s">
        <v>144</v>
      </c>
    </row>
    <row r="95" ht="13.5">
      <c r="J95" s="17" t="s">
        <v>145</v>
      </c>
    </row>
    <row r="96" ht="13.5">
      <c r="J96" s="17" t="s">
        <v>146</v>
      </c>
    </row>
    <row r="97" ht="13.5">
      <c r="J97" s="17" t="s">
        <v>147</v>
      </c>
    </row>
    <row r="98" ht="13.5">
      <c r="J98" s="17" t="s">
        <v>148</v>
      </c>
    </row>
    <row r="99" ht="13.5">
      <c r="J99" s="17" t="s">
        <v>149</v>
      </c>
    </row>
    <row r="100" ht="13.5">
      <c r="J100" s="17" t="s">
        <v>150</v>
      </c>
    </row>
    <row r="101" ht="13.5">
      <c r="J101" s="17" t="s">
        <v>151</v>
      </c>
    </row>
    <row r="102" ht="13.5">
      <c r="J102" s="17" t="s">
        <v>152</v>
      </c>
    </row>
    <row r="103" ht="13.5">
      <c r="J103" s="17" t="s">
        <v>153</v>
      </c>
    </row>
    <row r="104" ht="13.5">
      <c r="J104" s="17" t="s">
        <v>154</v>
      </c>
    </row>
    <row r="105" ht="13.5">
      <c r="J105" s="17" t="s">
        <v>155</v>
      </c>
    </row>
    <row r="106" ht="13.5">
      <c r="J106" s="17" t="s">
        <v>156</v>
      </c>
    </row>
    <row r="107" ht="13.5">
      <c r="J107" s="17" t="s">
        <v>157</v>
      </c>
    </row>
  </sheetData>
  <printOptions/>
  <pageMargins left="0.75" right="0.51" top="0.31" bottom="0.46" header="0.27" footer="0.4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161</v>
      </c>
    </row>
    <row r="3" ht="12.75">
      <c r="A3" t="s">
        <v>110</v>
      </c>
    </row>
    <row r="4" spans="1:2" ht="12.75">
      <c r="A4" t="s">
        <v>108</v>
      </c>
      <c r="B4" s="14">
        <v>16452</v>
      </c>
    </row>
    <row r="5" spans="1:2" ht="12.75">
      <c r="A5" t="s">
        <v>109</v>
      </c>
      <c r="B5">
        <v>58110</v>
      </c>
    </row>
    <row r="6" spans="1:2" ht="12.75">
      <c r="A6" t="s">
        <v>111</v>
      </c>
      <c r="B6">
        <v>38575</v>
      </c>
    </row>
    <row r="7" spans="1:2" ht="12.75">
      <c r="A7" t="s">
        <v>112</v>
      </c>
      <c r="B7">
        <v>1305</v>
      </c>
    </row>
    <row r="8" spans="1:2" ht="12.75">
      <c r="A8" t="s">
        <v>113</v>
      </c>
      <c r="B8">
        <f>B5+B6+B7</f>
        <v>97990</v>
      </c>
    </row>
    <row r="10" ht="13.5">
      <c r="A10" s="17" t="s">
        <v>118</v>
      </c>
    </row>
    <row r="11" ht="13.5">
      <c r="A11" s="17" t="s">
        <v>119</v>
      </c>
    </row>
    <row r="12" ht="13.5">
      <c r="A12" s="17" t="s">
        <v>120</v>
      </c>
    </row>
    <row r="13" ht="13.5">
      <c r="A13" s="17" t="s">
        <v>121</v>
      </c>
    </row>
    <row r="14" ht="13.5">
      <c r="A14" s="17" t="s">
        <v>122</v>
      </c>
    </row>
    <row r="15" ht="13.5">
      <c r="A15" s="17" t="s">
        <v>123</v>
      </c>
    </row>
    <row r="16" ht="13.5">
      <c r="A16" s="17" t="s">
        <v>124</v>
      </c>
    </row>
    <row r="17" ht="13.5">
      <c r="A17" s="17" t="s">
        <v>125</v>
      </c>
    </row>
    <row r="19" spans="1:4" ht="12.75">
      <c r="A19" t="s">
        <v>0</v>
      </c>
      <c r="B19" t="s">
        <v>113</v>
      </c>
      <c r="C19" t="s">
        <v>126</v>
      </c>
      <c r="D19" t="s">
        <v>158</v>
      </c>
    </row>
    <row r="20" spans="1:5" ht="12.75">
      <c r="A20" t="s">
        <v>55</v>
      </c>
      <c r="B20">
        <v>54475</v>
      </c>
      <c r="C20">
        <v>3988</v>
      </c>
      <c r="D20">
        <v>981</v>
      </c>
      <c r="E20">
        <f aca="true" t="shared" si="0" ref="E20:E27">B20-C20-D20</f>
        <v>49506</v>
      </c>
    </row>
    <row r="21" spans="1:5" ht="12.75">
      <c r="A21" t="s">
        <v>127</v>
      </c>
      <c r="B21">
        <v>46058</v>
      </c>
      <c r="C21">
        <v>749</v>
      </c>
      <c r="E21">
        <f t="shared" si="0"/>
        <v>45309</v>
      </c>
    </row>
    <row r="22" spans="1:5" ht="12.75">
      <c r="A22" t="s">
        <v>51</v>
      </c>
      <c r="B22">
        <v>57918</v>
      </c>
      <c r="C22">
        <v>1575</v>
      </c>
      <c r="E22">
        <f t="shared" si="0"/>
        <v>56343</v>
      </c>
    </row>
    <row r="23" spans="1:5" ht="12.75">
      <c r="A23" t="s">
        <v>77</v>
      </c>
      <c r="B23">
        <v>36420</v>
      </c>
      <c r="C23">
        <v>235</v>
      </c>
      <c r="E23">
        <f t="shared" si="0"/>
        <v>36185</v>
      </c>
    </row>
    <row r="24" spans="1:5" ht="12.75">
      <c r="A24" t="s">
        <v>23</v>
      </c>
      <c r="B24">
        <v>96810</v>
      </c>
      <c r="C24">
        <v>38301</v>
      </c>
      <c r="E24">
        <f t="shared" si="0"/>
        <v>58509</v>
      </c>
    </row>
    <row r="25" spans="1:5" ht="13.5">
      <c r="A25" s="17" t="s">
        <v>25</v>
      </c>
      <c r="B25">
        <v>86943</v>
      </c>
      <c r="C25">
        <v>2546</v>
      </c>
      <c r="E25">
        <f t="shared" si="0"/>
        <v>84397</v>
      </c>
    </row>
    <row r="26" spans="1:5" ht="12.75">
      <c r="A26" t="s">
        <v>69</v>
      </c>
      <c r="B26">
        <v>44828</v>
      </c>
      <c r="C26">
        <v>3499</v>
      </c>
      <c r="E26">
        <f t="shared" si="0"/>
        <v>41329</v>
      </c>
    </row>
    <row r="27" spans="1:5" ht="12.75">
      <c r="A27" t="s">
        <v>47</v>
      </c>
      <c r="B27">
        <v>65503</v>
      </c>
      <c r="C27">
        <v>9358</v>
      </c>
      <c r="E27">
        <f t="shared" si="0"/>
        <v>56145</v>
      </c>
    </row>
    <row r="29" spans="1:5" ht="13.5">
      <c r="A29" s="17" t="s">
        <v>128</v>
      </c>
      <c r="B29">
        <v>5544</v>
      </c>
      <c r="D29">
        <v>538</v>
      </c>
      <c r="E29">
        <f aca="true" t="shared" si="1" ref="E29:E48">B29-C29-D29</f>
        <v>5006</v>
      </c>
    </row>
    <row r="30" spans="1:5" ht="13.5">
      <c r="A30" s="17" t="s">
        <v>129</v>
      </c>
      <c r="B30">
        <v>35387</v>
      </c>
      <c r="D30">
        <v>613</v>
      </c>
      <c r="E30">
        <f t="shared" si="1"/>
        <v>34774</v>
      </c>
    </row>
    <row r="31" spans="1:5" ht="13.5">
      <c r="A31" s="17" t="s">
        <v>130</v>
      </c>
      <c r="B31">
        <v>10555</v>
      </c>
      <c r="D31">
        <v>977</v>
      </c>
      <c r="E31">
        <f t="shared" si="1"/>
        <v>9578</v>
      </c>
    </row>
    <row r="32" spans="1:5" ht="13.5">
      <c r="A32" s="17" t="s">
        <v>131</v>
      </c>
      <c r="B32">
        <v>1545</v>
      </c>
      <c r="D32">
        <v>9</v>
      </c>
      <c r="E32">
        <f t="shared" si="1"/>
        <v>1536</v>
      </c>
    </row>
    <row r="33" spans="1:5" ht="13.5">
      <c r="A33" s="17" t="s">
        <v>115</v>
      </c>
      <c r="B33">
        <v>1954</v>
      </c>
      <c r="D33">
        <v>371</v>
      </c>
      <c r="E33">
        <f t="shared" si="1"/>
        <v>1583</v>
      </c>
    </row>
    <row r="34" spans="1:5" ht="13.5">
      <c r="A34" s="17" t="s">
        <v>116</v>
      </c>
      <c r="B34">
        <v>12407</v>
      </c>
      <c r="D34">
        <v>1843</v>
      </c>
      <c r="E34">
        <f t="shared" si="1"/>
        <v>10564</v>
      </c>
    </row>
    <row r="35" spans="1:5" ht="13.5">
      <c r="A35" s="17" t="s">
        <v>117</v>
      </c>
      <c r="B35">
        <v>8722</v>
      </c>
      <c r="D35">
        <v>401</v>
      </c>
      <c r="E35">
        <f t="shared" si="1"/>
        <v>8321</v>
      </c>
    </row>
    <row r="36" spans="1:5" ht="13.5">
      <c r="A36" s="17" t="s">
        <v>118</v>
      </c>
      <c r="B36">
        <v>54475</v>
      </c>
      <c r="C36">
        <v>3988</v>
      </c>
      <c r="D36">
        <v>981</v>
      </c>
      <c r="E36">
        <f t="shared" si="1"/>
        <v>49506</v>
      </c>
    </row>
    <row r="37" spans="1:5" ht="13.5">
      <c r="A37" s="17" t="s">
        <v>132</v>
      </c>
      <c r="B37">
        <v>52423</v>
      </c>
      <c r="D37">
        <v>519</v>
      </c>
      <c r="E37">
        <f t="shared" si="1"/>
        <v>51904</v>
      </c>
    </row>
    <row r="38" spans="1:5" ht="13.5">
      <c r="A38" s="17" t="s">
        <v>133</v>
      </c>
      <c r="B38">
        <v>65758</v>
      </c>
      <c r="D38">
        <v>1311</v>
      </c>
      <c r="E38">
        <f t="shared" si="1"/>
        <v>64447</v>
      </c>
    </row>
    <row r="39" spans="1:5" ht="13.5">
      <c r="A39" s="17" t="s">
        <v>134</v>
      </c>
      <c r="B39">
        <v>59441</v>
      </c>
      <c r="D39">
        <v>48</v>
      </c>
      <c r="E39">
        <f t="shared" si="1"/>
        <v>59393</v>
      </c>
    </row>
    <row r="40" spans="1:5" ht="13.5">
      <c r="A40" s="17" t="s">
        <v>135</v>
      </c>
      <c r="B40">
        <v>51843</v>
      </c>
      <c r="D40">
        <v>1935</v>
      </c>
      <c r="E40">
        <f t="shared" si="1"/>
        <v>49908</v>
      </c>
    </row>
    <row r="41" spans="1:5" ht="13.5">
      <c r="A41" s="17" t="s">
        <v>136</v>
      </c>
      <c r="B41">
        <v>48434</v>
      </c>
      <c r="D41">
        <v>590</v>
      </c>
      <c r="E41">
        <f t="shared" si="1"/>
        <v>47844</v>
      </c>
    </row>
    <row r="42" spans="1:5" ht="13.5">
      <c r="A42" s="17" t="s">
        <v>137</v>
      </c>
      <c r="B42">
        <v>32007</v>
      </c>
      <c r="D42">
        <v>72</v>
      </c>
      <c r="E42">
        <f t="shared" si="1"/>
        <v>31935</v>
      </c>
    </row>
    <row r="43" spans="1:5" ht="13.5">
      <c r="A43" s="17" t="s">
        <v>138</v>
      </c>
      <c r="B43">
        <v>268601</v>
      </c>
      <c r="D43">
        <v>404</v>
      </c>
      <c r="E43">
        <f t="shared" si="1"/>
        <v>268197</v>
      </c>
    </row>
    <row r="44" spans="1:5" ht="13.5">
      <c r="A44" s="17" t="s">
        <v>139</v>
      </c>
      <c r="B44">
        <v>42769</v>
      </c>
      <c r="D44">
        <v>1728</v>
      </c>
      <c r="E44">
        <f t="shared" si="1"/>
        <v>41041</v>
      </c>
    </row>
    <row r="45" spans="1:5" ht="12.75">
      <c r="A45" t="s">
        <v>19</v>
      </c>
      <c r="B45">
        <v>98386</v>
      </c>
      <c r="D45">
        <v>80</v>
      </c>
      <c r="E45">
        <f t="shared" si="1"/>
        <v>98306</v>
      </c>
    </row>
    <row r="46" spans="1:5" ht="12.75">
      <c r="A46" t="s">
        <v>37</v>
      </c>
      <c r="B46">
        <v>71303</v>
      </c>
      <c r="D46">
        <v>2537</v>
      </c>
      <c r="E46">
        <f t="shared" si="1"/>
        <v>68766</v>
      </c>
    </row>
    <row r="47" spans="1:5" ht="12.75">
      <c r="A47" t="s">
        <v>7</v>
      </c>
      <c r="B47">
        <v>163707</v>
      </c>
      <c r="D47">
        <v>222</v>
      </c>
      <c r="E47">
        <f t="shared" si="1"/>
        <v>163485</v>
      </c>
    </row>
    <row r="48" spans="1:5" ht="12.75">
      <c r="A48" t="s">
        <v>3</v>
      </c>
      <c r="B48">
        <v>656425</v>
      </c>
      <c r="D48">
        <v>27049</v>
      </c>
      <c r="E48">
        <f t="shared" si="1"/>
        <v>629376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F55" sqref="A1:F55"/>
    </sheetView>
  </sheetViews>
  <sheetFormatPr defaultColWidth="9.140625" defaultRowHeight="12.75"/>
  <cols>
    <col min="1" max="1" width="13.57421875" style="0" customWidth="1"/>
    <col min="2" max="2" width="17.7109375" style="0" customWidth="1"/>
    <col min="3" max="3" width="24.00390625" style="0" customWidth="1"/>
    <col min="5" max="5" width="13.00390625" style="0" customWidth="1"/>
  </cols>
  <sheetData>
    <row r="1" spans="1:6" ht="28.5" customHeight="1">
      <c r="A1" s="4" t="s">
        <v>0</v>
      </c>
      <c r="B1" s="5" t="s">
        <v>1</v>
      </c>
      <c r="C1" s="5" t="s">
        <v>2</v>
      </c>
      <c r="D1" t="s">
        <v>103</v>
      </c>
      <c r="F1" t="s">
        <v>104</v>
      </c>
    </row>
    <row r="2" spans="1:6" ht="21" customHeight="1">
      <c r="A2" s="6" t="s">
        <v>3</v>
      </c>
      <c r="B2" s="2">
        <v>1</v>
      </c>
      <c r="C2" s="8" t="s">
        <v>4</v>
      </c>
      <c r="D2">
        <v>421</v>
      </c>
      <c r="E2" t="str">
        <f>LEFT(C2,7)</f>
        <v>656,425</v>
      </c>
      <c r="F2">
        <f>ROUND(VALUE(E2)/D2,0)</f>
        <v>1559</v>
      </c>
    </row>
    <row r="3" spans="1:6" ht="21" customHeight="1">
      <c r="A3" s="6" t="s">
        <v>5</v>
      </c>
      <c r="B3" s="2">
        <v>2</v>
      </c>
      <c r="C3" s="2" t="s">
        <v>6</v>
      </c>
      <c r="D3">
        <v>389</v>
      </c>
      <c r="E3" t="str">
        <f aca="true" t="shared" si="0" ref="E3:E49">LEFT(C3,7)</f>
        <v>268,601</v>
      </c>
      <c r="F3">
        <f aca="true" t="shared" si="1" ref="F3:F11">ROUND(VALUE(E3)/D3,0)</f>
        <v>690</v>
      </c>
    </row>
    <row r="4" spans="1:6" ht="21" customHeight="1">
      <c r="A4" s="6" t="s">
        <v>7</v>
      </c>
      <c r="B4" s="2">
        <v>3</v>
      </c>
      <c r="C4" s="2" t="s">
        <v>8</v>
      </c>
      <c r="D4">
        <v>261</v>
      </c>
      <c r="E4" t="str">
        <f t="shared" si="0"/>
        <v>163,707</v>
      </c>
      <c r="F4">
        <f t="shared" si="1"/>
        <v>627</v>
      </c>
    </row>
    <row r="5" spans="1:6" ht="21" customHeight="1">
      <c r="A5" s="6" t="s">
        <v>9</v>
      </c>
      <c r="B5" s="2">
        <v>4</v>
      </c>
      <c r="C5" s="2" t="s">
        <v>10</v>
      </c>
      <c r="D5">
        <v>122</v>
      </c>
      <c r="E5" t="str">
        <f t="shared" si="0"/>
        <v>147,046</v>
      </c>
      <c r="F5">
        <f t="shared" si="1"/>
        <v>1205</v>
      </c>
    </row>
    <row r="6" spans="1:6" ht="21" customHeight="1">
      <c r="A6" s="6" t="s">
        <v>11</v>
      </c>
      <c r="B6" s="2">
        <v>5</v>
      </c>
      <c r="C6" s="2" t="s">
        <v>12</v>
      </c>
      <c r="D6">
        <v>59</v>
      </c>
      <c r="E6" t="str">
        <f t="shared" si="0"/>
        <v>121,593</v>
      </c>
      <c r="F6">
        <f t="shared" si="1"/>
        <v>2061</v>
      </c>
    </row>
    <row r="7" spans="1:6" ht="21" customHeight="1">
      <c r="A7" s="6" t="s">
        <v>13</v>
      </c>
      <c r="B7" s="2">
        <v>6</v>
      </c>
      <c r="C7" s="2" t="s">
        <v>14</v>
      </c>
      <c r="D7">
        <v>81</v>
      </c>
      <c r="E7" t="str">
        <f t="shared" si="0"/>
        <v>114,006</v>
      </c>
      <c r="F7">
        <f t="shared" si="1"/>
        <v>1407</v>
      </c>
    </row>
    <row r="8" spans="1:6" ht="21" customHeight="1">
      <c r="A8" s="6" t="s">
        <v>15</v>
      </c>
      <c r="B8" s="2">
        <v>7</v>
      </c>
      <c r="C8" s="2" t="s">
        <v>16</v>
      </c>
      <c r="D8">
        <v>52</v>
      </c>
      <c r="E8" t="str">
        <f t="shared" si="0"/>
        <v>110,567</v>
      </c>
      <c r="F8">
        <f t="shared" si="1"/>
        <v>2126</v>
      </c>
    </row>
    <row r="9" spans="1:6" ht="21" customHeight="1">
      <c r="A9" s="6" t="s">
        <v>17</v>
      </c>
      <c r="B9" s="2">
        <v>8</v>
      </c>
      <c r="C9" s="2" t="s">
        <v>18</v>
      </c>
      <c r="D9">
        <v>77</v>
      </c>
      <c r="E9" t="str">
        <f t="shared" si="0"/>
        <v>104,100</v>
      </c>
      <c r="F9">
        <f t="shared" si="1"/>
        <v>1352</v>
      </c>
    </row>
    <row r="10" spans="1:6" ht="21" customHeight="1">
      <c r="A10" s="6" t="s">
        <v>19</v>
      </c>
      <c r="B10" s="2">
        <v>9</v>
      </c>
      <c r="C10" s="2" t="s">
        <v>20</v>
      </c>
      <c r="D10">
        <v>98</v>
      </c>
      <c r="E10" t="str">
        <f t="shared" si="0"/>
        <v>98,386 </v>
      </c>
      <c r="F10">
        <f t="shared" si="1"/>
        <v>1004</v>
      </c>
    </row>
    <row r="11" spans="1:6" ht="21" customHeight="1">
      <c r="A11" s="6" t="s">
        <v>21</v>
      </c>
      <c r="B11" s="2">
        <v>10</v>
      </c>
      <c r="C11" s="2" t="s">
        <v>22</v>
      </c>
      <c r="D11">
        <v>41</v>
      </c>
      <c r="E11" t="str">
        <f t="shared" si="0"/>
        <v>97,818 </v>
      </c>
      <c r="F11">
        <f t="shared" si="1"/>
        <v>2386</v>
      </c>
    </row>
    <row r="12" spans="1:3" ht="21" customHeight="1">
      <c r="A12" s="7" t="s">
        <v>0</v>
      </c>
      <c r="B12" s="1" t="s">
        <v>1</v>
      </c>
      <c r="C12" s="1" t="s">
        <v>2</v>
      </c>
    </row>
    <row r="13" spans="1:6" ht="21" customHeight="1">
      <c r="A13" s="6" t="s">
        <v>23</v>
      </c>
      <c r="B13" s="2">
        <v>11</v>
      </c>
      <c r="C13" s="2" t="s">
        <v>24</v>
      </c>
      <c r="D13">
        <v>413</v>
      </c>
      <c r="E13" t="str">
        <f t="shared" si="0"/>
        <v>96,810 </v>
      </c>
      <c r="F13">
        <f>ROUND(VALUE(E13)/D13,0)</f>
        <v>234</v>
      </c>
    </row>
    <row r="14" spans="1:6" ht="21" customHeight="1">
      <c r="A14" s="6" t="s">
        <v>25</v>
      </c>
      <c r="B14" s="2">
        <v>12</v>
      </c>
      <c r="C14" s="2" t="s">
        <v>26</v>
      </c>
      <c r="D14">
        <v>155</v>
      </c>
      <c r="E14" t="str">
        <f t="shared" si="0"/>
        <v>86,943 </v>
      </c>
      <c r="F14">
        <f aca="true" t="shared" si="2" ref="F14:F22">ROUND(VALUE(E14)/D14,0)</f>
        <v>561</v>
      </c>
    </row>
    <row r="15" spans="1:6" ht="21" customHeight="1">
      <c r="A15" s="6" t="s">
        <v>27</v>
      </c>
      <c r="B15" s="2">
        <v>13</v>
      </c>
      <c r="C15" s="2" t="s">
        <v>28</v>
      </c>
      <c r="D15">
        <v>47</v>
      </c>
      <c r="E15" t="str">
        <f t="shared" si="0"/>
        <v>84,904 </v>
      </c>
      <c r="F15">
        <f t="shared" si="2"/>
        <v>1806</v>
      </c>
    </row>
    <row r="16" spans="1:6" ht="21" customHeight="1">
      <c r="A16" s="6" t="s">
        <v>29</v>
      </c>
      <c r="B16" s="2">
        <v>14</v>
      </c>
      <c r="C16" s="2" t="s">
        <v>30</v>
      </c>
      <c r="D16">
        <v>120</v>
      </c>
      <c r="E16" t="str">
        <f t="shared" si="0"/>
        <v>83,574 </v>
      </c>
      <c r="F16">
        <f t="shared" si="2"/>
        <v>696</v>
      </c>
    </row>
    <row r="17" spans="1:6" ht="21" customHeight="1">
      <c r="A17" s="6" t="s">
        <v>31</v>
      </c>
      <c r="B17" s="2">
        <v>15</v>
      </c>
      <c r="C17" s="2" t="s">
        <v>32</v>
      </c>
      <c r="D17">
        <v>143</v>
      </c>
      <c r="E17" t="str">
        <f t="shared" si="0"/>
        <v>82,282 </v>
      </c>
      <c r="F17">
        <f t="shared" si="2"/>
        <v>575</v>
      </c>
    </row>
    <row r="18" spans="1:6" ht="21" customHeight="1">
      <c r="A18" s="6" t="s">
        <v>33</v>
      </c>
      <c r="B18" s="2">
        <v>16</v>
      </c>
      <c r="C18" s="2" t="s">
        <v>34</v>
      </c>
      <c r="D18">
        <v>89</v>
      </c>
      <c r="E18" t="str">
        <f t="shared" si="0"/>
        <v>77,358 </v>
      </c>
      <c r="F18">
        <f t="shared" si="2"/>
        <v>869</v>
      </c>
    </row>
    <row r="19" spans="1:6" ht="21" customHeight="1">
      <c r="A19" s="6" t="s">
        <v>35</v>
      </c>
      <c r="B19" s="2">
        <v>17</v>
      </c>
      <c r="C19" s="2" t="s">
        <v>36</v>
      </c>
      <c r="D19">
        <v>75</v>
      </c>
      <c r="E19" t="str">
        <f t="shared" si="0"/>
        <v>77,121 </v>
      </c>
      <c r="F19">
        <f t="shared" si="2"/>
        <v>1028</v>
      </c>
    </row>
    <row r="20" spans="1:6" ht="21" customHeight="1">
      <c r="A20" s="6" t="s">
        <v>37</v>
      </c>
      <c r="B20" s="2">
        <v>18</v>
      </c>
      <c r="C20" s="2" t="s">
        <v>38</v>
      </c>
      <c r="D20">
        <v>138</v>
      </c>
      <c r="E20" t="str">
        <f t="shared" si="0"/>
        <v>71,303 </v>
      </c>
      <c r="F20">
        <f t="shared" si="2"/>
        <v>517</v>
      </c>
    </row>
    <row r="21" spans="1:6" ht="21" customHeight="1">
      <c r="A21" s="6" t="s">
        <v>39</v>
      </c>
      <c r="B21" s="2">
        <v>19</v>
      </c>
      <c r="C21" s="2" t="s">
        <v>40</v>
      </c>
      <c r="D21">
        <v>90</v>
      </c>
      <c r="E21" t="str">
        <f t="shared" si="0"/>
        <v>70,704 </v>
      </c>
      <c r="F21">
        <f t="shared" si="2"/>
        <v>786</v>
      </c>
    </row>
    <row r="22" spans="1:6" ht="21" customHeight="1">
      <c r="A22" s="6" t="s">
        <v>41</v>
      </c>
      <c r="B22" s="2">
        <v>20</v>
      </c>
      <c r="C22" s="2" t="s">
        <v>42</v>
      </c>
      <c r="D22">
        <v>148</v>
      </c>
      <c r="E22" t="str">
        <f t="shared" si="0"/>
        <v>69,903 </v>
      </c>
      <c r="F22">
        <f t="shared" si="2"/>
        <v>472</v>
      </c>
    </row>
    <row r="23" spans="1:3" ht="21" customHeight="1">
      <c r="A23" s="7" t="s">
        <v>0</v>
      </c>
      <c r="B23" s="1" t="s">
        <v>1</v>
      </c>
      <c r="C23" s="1" t="s">
        <v>2</v>
      </c>
    </row>
    <row r="24" spans="1:6" ht="21" customHeight="1">
      <c r="A24" s="6" t="s">
        <v>43</v>
      </c>
      <c r="B24" s="2">
        <v>21</v>
      </c>
      <c r="C24" s="2" t="s">
        <v>44</v>
      </c>
      <c r="D24">
        <v>132</v>
      </c>
      <c r="E24" t="str">
        <f t="shared" si="0"/>
        <v>69,709 </v>
      </c>
      <c r="F24">
        <f>ROUND(VALUE(E24)/D24,0)</f>
        <v>528</v>
      </c>
    </row>
    <row r="25" spans="1:6" ht="21" customHeight="1">
      <c r="A25" s="6" t="s">
        <v>45</v>
      </c>
      <c r="B25" s="2">
        <v>22</v>
      </c>
      <c r="C25" s="2" t="s">
        <v>46</v>
      </c>
      <c r="D25">
        <v>131</v>
      </c>
      <c r="E25" t="str">
        <f t="shared" si="0"/>
        <v>65,758 </v>
      </c>
      <c r="F25">
        <f aca="true" t="shared" si="3" ref="F25:F33">ROUND(VALUE(E25)/D25,0)</f>
        <v>502</v>
      </c>
    </row>
    <row r="26" spans="1:6" ht="21" customHeight="1">
      <c r="A26" s="6" t="s">
        <v>47</v>
      </c>
      <c r="B26" s="2">
        <v>23</v>
      </c>
      <c r="C26" s="2" t="s">
        <v>48</v>
      </c>
      <c r="D26">
        <v>130</v>
      </c>
      <c r="E26" t="str">
        <f t="shared" si="0"/>
        <v>65,503 </v>
      </c>
      <c r="F26">
        <f t="shared" si="3"/>
        <v>504</v>
      </c>
    </row>
    <row r="27" spans="1:6" ht="21" customHeight="1">
      <c r="A27" s="6" t="s">
        <v>49</v>
      </c>
      <c r="B27" s="2">
        <v>24</v>
      </c>
      <c r="C27" s="2" t="s">
        <v>50</v>
      </c>
      <c r="D27">
        <v>109</v>
      </c>
      <c r="E27" t="str">
        <f t="shared" si="0"/>
        <v>59,441 </v>
      </c>
      <c r="F27">
        <f t="shared" si="3"/>
        <v>545</v>
      </c>
    </row>
    <row r="28" spans="1:6" ht="21" customHeight="1">
      <c r="A28" s="6" t="s">
        <v>51</v>
      </c>
      <c r="B28" s="2">
        <v>25</v>
      </c>
      <c r="C28" s="2" t="s">
        <v>52</v>
      </c>
      <c r="D28">
        <v>115</v>
      </c>
      <c r="E28" t="str">
        <f t="shared" si="0"/>
        <v>57,918 </v>
      </c>
      <c r="F28">
        <f t="shared" si="3"/>
        <v>504</v>
      </c>
    </row>
    <row r="29" spans="1:6" ht="21" customHeight="1">
      <c r="A29" s="6" t="s">
        <v>53</v>
      </c>
      <c r="B29" s="2">
        <v>26</v>
      </c>
      <c r="C29" s="2" t="s">
        <v>54</v>
      </c>
      <c r="D29">
        <v>121</v>
      </c>
      <c r="E29" t="str">
        <f t="shared" si="0"/>
        <v>56,276 </v>
      </c>
      <c r="F29">
        <f t="shared" si="3"/>
        <v>465</v>
      </c>
    </row>
    <row r="30" spans="1:6" ht="21" customHeight="1">
      <c r="A30" s="6" t="s">
        <v>55</v>
      </c>
      <c r="B30" s="2">
        <v>27</v>
      </c>
      <c r="C30" s="2" t="s">
        <v>56</v>
      </c>
      <c r="D30">
        <v>156</v>
      </c>
      <c r="E30" t="str">
        <f t="shared" si="0"/>
        <v>54,475 </v>
      </c>
      <c r="F30">
        <f t="shared" si="3"/>
        <v>349</v>
      </c>
    </row>
    <row r="31" spans="1:6" ht="21" customHeight="1">
      <c r="A31" s="6" t="s">
        <v>57</v>
      </c>
      <c r="B31" s="2">
        <v>28</v>
      </c>
      <c r="C31" s="2" t="s">
        <v>58</v>
      </c>
      <c r="D31">
        <v>111</v>
      </c>
      <c r="E31" t="str">
        <f t="shared" si="0"/>
        <v>53,821 </v>
      </c>
      <c r="F31">
        <f t="shared" si="3"/>
        <v>485</v>
      </c>
    </row>
    <row r="32" spans="1:6" ht="21" customHeight="1">
      <c r="A32" s="6" t="s">
        <v>59</v>
      </c>
      <c r="B32" s="2">
        <v>29</v>
      </c>
      <c r="C32" s="2" t="s">
        <v>60</v>
      </c>
      <c r="D32">
        <v>99</v>
      </c>
      <c r="E32" t="str">
        <f t="shared" si="0"/>
        <v>53,182 </v>
      </c>
      <c r="F32">
        <f t="shared" si="3"/>
        <v>537</v>
      </c>
    </row>
    <row r="33" spans="1:6" ht="21" customHeight="1">
      <c r="A33" s="6" t="s">
        <v>61</v>
      </c>
      <c r="B33" s="2">
        <v>30</v>
      </c>
      <c r="C33" s="2" t="s">
        <v>62</v>
      </c>
      <c r="D33">
        <v>98</v>
      </c>
      <c r="E33" t="str">
        <f t="shared" si="0"/>
        <v>52,423 </v>
      </c>
      <c r="F33">
        <f t="shared" si="3"/>
        <v>535</v>
      </c>
    </row>
    <row r="34" spans="1:3" ht="21" customHeight="1">
      <c r="A34" s="7" t="s">
        <v>0</v>
      </c>
      <c r="B34" s="1" t="s">
        <v>1</v>
      </c>
      <c r="C34" s="1" t="s">
        <v>2</v>
      </c>
    </row>
    <row r="35" spans="1:6" ht="21" customHeight="1">
      <c r="A35" s="6" t="s">
        <v>63</v>
      </c>
      <c r="B35" s="2">
        <v>31</v>
      </c>
      <c r="C35" s="2" t="s">
        <v>64</v>
      </c>
      <c r="D35">
        <v>81</v>
      </c>
      <c r="E35" t="str">
        <f t="shared" si="0"/>
        <v>51,843 </v>
      </c>
      <c r="F35">
        <f>ROUND(VALUE(E35)/D35,0)</f>
        <v>640</v>
      </c>
    </row>
    <row r="36" spans="1:6" ht="21" customHeight="1">
      <c r="A36" s="6" t="s">
        <v>65</v>
      </c>
      <c r="B36" s="2">
        <v>32</v>
      </c>
      <c r="C36" s="2" t="s">
        <v>66</v>
      </c>
      <c r="D36">
        <v>81</v>
      </c>
      <c r="E36" t="str">
        <f t="shared" si="0"/>
        <v>48,434 </v>
      </c>
      <c r="F36">
        <f aca="true" t="shared" si="4" ref="F36:F44">ROUND(VALUE(E36)/D36,0)</f>
        <v>598</v>
      </c>
    </row>
    <row r="37" spans="1:6" ht="21" customHeight="1">
      <c r="A37" s="6" t="s">
        <v>67</v>
      </c>
      <c r="B37" s="2">
        <v>33</v>
      </c>
      <c r="C37" s="2" t="s">
        <v>68</v>
      </c>
      <c r="D37">
        <v>137</v>
      </c>
      <c r="E37" t="str">
        <f t="shared" si="0"/>
        <v>46,058 </v>
      </c>
      <c r="F37">
        <f t="shared" si="4"/>
        <v>336</v>
      </c>
    </row>
    <row r="38" spans="1:6" ht="21" customHeight="1">
      <c r="A38" s="6" t="s">
        <v>69</v>
      </c>
      <c r="B38" s="2">
        <v>34</v>
      </c>
      <c r="C38" s="2" t="s">
        <v>70</v>
      </c>
      <c r="D38">
        <v>175</v>
      </c>
      <c r="E38" t="str">
        <f t="shared" si="0"/>
        <v>44,828 </v>
      </c>
      <c r="F38">
        <f t="shared" si="4"/>
        <v>256</v>
      </c>
    </row>
    <row r="39" spans="1:6" ht="21" customHeight="1">
      <c r="A39" s="6" t="s">
        <v>71</v>
      </c>
      <c r="B39" s="2">
        <v>35</v>
      </c>
      <c r="C39" s="2" t="s">
        <v>72</v>
      </c>
      <c r="D39">
        <v>68</v>
      </c>
      <c r="E39" t="str">
        <f t="shared" si="0"/>
        <v>42,769 </v>
      </c>
      <c r="F39">
        <f t="shared" si="4"/>
        <v>629</v>
      </c>
    </row>
    <row r="40" spans="1:6" ht="21" customHeight="1">
      <c r="A40" s="6" t="s">
        <v>73</v>
      </c>
      <c r="B40" s="2">
        <v>36</v>
      </c>
      <c r="C40" s="2" t="s">
        <v>74</v>
      </c>
      <c r="D40">
        <v>84</v>
      </c>
      <c r="E40" t="str">
        <f t="shared" si="0"/>
        <v>42,146 </v>
      </c>
      <c r="F40">
        <f t="shared" si="4"/>
        <v>502</v>
      </c>
    </row>
    <row r="41" spans="1:6" ht="21" customHeight="1">
      <c r="A41" s="6" t="s">
        <v>75</v>
      </c>
      <c r="B41" s="2">
        <v>37</v>
      </c>
      <c r="C41" s="2" t="s">
        <v>76</v>
      </c>
      <c r="D41">
        <v>61</v>
      </c>
      <c r="E41" t="str">
        <f t="shared" si="0"/>
        <v>40,411 </v>
      </c>
      <c r="F41">
        <f t="shared" si="4"/>
        <v>662</v>
      </c>
    </row>
    <row r="42" spans="1:6" ht="21" customHeight="1">
      <c r="A42" s="6" t="s">
        <v>77</v>
      </c>
      <c r="B42" s="2">
        <v>38</v>
      </c>
      <c r="C42" s="2" t="s">
        <v>78</v>
      </c>
      <c r="D42">
        <v>112</v>
      </c>
      <c r="E42" t="str">
        <f t="shared" si="0"/>
        <v>36,420 </v>
      </c>
      <c r="F42">
        <f t="shared" si="4"/>
        <v>325</v>
      </c>
    </row>
    <row r="43" spans="1:6" ht="21" customHeight="1">
      <c r="A43" s="6" t="s">
        <v>79</v>
      </c>
      <c r="B43" s="2">
        <v>39</v>
      </c>
      <c r="C43" s="2" t="s">
        <v>80</v>
      </c>
      <c r="D43">
        <v>69</v>
      </c>
      <c r="E43" t="str">
        <f t="shared" si="0"/>
        <v>35,387 </v>
      </c>
      <c r="F43">
        <f t="shared" si="4"/>
        <v>513</v>
      </c>
    </row>
    <row r="44" spans="1:6" ht="21" customHeight="1">
      <c r="A44" s="6" t="s">
        <v>81</v>
      </c>
      <c r="B44" s="2">
        <v>40</v>
      </c>
      <c r="C44" s="2" t="s">
        <v>82</v>
      </c>
      <c r="D44">
        <v>68</v>
      </c>
      <c r="E44" t="str">
        <f t="shared" si="0"/>
        <v>32,007 </v>
      </c>
      <c r="F44">
        <f t="shared" si="4"/>
        <v>471</v>
      </c>
    </row>
    <row r="45" spans="1:3" ht="21" customHeight="1">
      <c r="A45" s="7" t="s">
        <v>0</v>
      </c>
      <c r="B45" s="1" t="s">
        <v>1</v>
      </c>
      <c r="C45" s="1" t="s">
        <v>2</v>
      </c>
    </row>
    <row r="46" spans="1:6" ht="21" customHeight="1">
      <c r="A46" s="6" t="s">
        <v>83</v>
      </c>
      <c r="B46" s="2">
        <v>41</v>
      </c>
      <c r="C46" s="2" t="s">
        <v>84</v>
      </c>
      <c r="D46">
        <v>36</v>
      </c>
      <c r="E46" t="str">
        <f t="shared" si="0"/>
        <v>24,231 </v>
      </c>
      <c r="F46">
        <f>ROUND(VALUE(E46)/D46,0)</f>
        <v>673</v>
      </c>
    </row>
    <row r="47" spans="1:6" ht="21" customHeight="1">
      <c r="A47" s="6" t="s">
        <v>85</v>
      </c>
      <c r="B47" s="2">
        <v>42</v>
      </c>
      <c r="C47" s="2" t="s">
        <v>86</v>
      </c>
      <c r="D47">
        <v>37</v>
      </c>
      <c r="E47" t="str">
        <f t="shared" si="0"/>
        <v>12,407 </v>
      </c>
      <c r="F47">
        <f aca="true" t="shared" si="5" ref="F47:F55">ROUND(VALUE(E47)/D47,0)</f>
        <v>335</v>
      </c>
    </row>
    <row r="48" spans="1:6" ht="21" customHeight="1">
      <c r="A48" s="6" t="s">
        <v>87</v>
      </c>
      <c r="B48" s="2">
        <v>43</v>
      </c>
      <c r="C48" s="2" t="s">
        <v>88</v>
      </c>
      <c r="D48">
        <v>14</v>
      </c>
      <c r="E48" t="str">
        <f t="shared" si="0"/>
        <v>10,932 </v>
      </c>
      <c r="F48">
        <f t="shared" si="5"/>
        <v>781</v>
      </c>
    </row>
    <row r="49" spans="1:6" ht="21" customHeight="1">
      <c r="A49" s="6" t="s">
        <v>89</v>
      </c>
      <c r="B49" s="2">
        <v>44</v>
      </c>
      <c r="C49" s="2" t="s">
        <v>90</v>
      </c>
      <c r="D49">
        <v>41</v>
      </c>
      <c r="E49" t="str">
        <f t="shared" si="0"/>
        <v>10,555 </v>
      </c>
      <c r="F49">
        <f t="shared" si="5"/>
        <v>257</v>
      </c>
    </row>
    <row r="50" spans="1:6" ht="21" customHeight="1">
      <c r="A50" s="6" t="s">
        <v>91</v>
      </c>
      <c r="B50" s="2">
        <v>45</v>
      </c>
      <c r="C50" s="2" t="s">
        <v>92</v>
      </c>
      <c r="D50">
        <v>17</v>
      </c>
      <c r="E50" t="str">
        <f aca="true" t="shared" si="6" ref="E50:E55">LEFT(C50,6)</f>
        <v>9,615 </v>
      </c>
      <c r="F50">
        <f t="shared" si="5"/>
        <v>566</v>
      </c>
    </row>
    <row r="51" spans="1:6" ht="21" customHeight="1">
      <c r="A51" s="6" t="s">
        <v>93</v>
      </c>
      <c r="B51" s="2">
        <v>46</v>
      </c>
      <c r="C51" s="2" t="s">
        <v>94</v>
      </c>
      <c r="D51">
        <v>25</v>
      </c>
      <c r="E51" t="str">
        <f t="shared" si="6"/>
        <v>9,351 </v>
      </c>
      <c r="F51">
        <f t="shared" si="5"/>
        <v>374</v>
      </c>
    </row>
    <row r="52" spans="1:6" ht="21" customHeight="1">
      <c r="A52" s="6" t="s">
        <v>95</v>
      </c>
      <c r="B52" s="2">
        <v>47</v>
      </c>
      <c r="C52" s="2" t="s">
        <v>96</v>
      </c>
      <c r="D52">
        <v>51</v>
      </c>
      <c r="E52" t="str">
        <f t="shared" si="6"/>
        <v>8,722 </v>
      </c>
      <c r="F52">
        <f t="shared" si="5"/>
        <v>171</v>
      </c>
    </row>
    <row r="53" spans="1:6" ht="21" customHeight="1">
      <c r="A53" s="6" t="s">
        <v>97</v>
      </c>
      <c r="B53" s="2">
        <v>48</v>
      </c>
      <c r="C53" s="2" t="s">
        <v>98</v>
      </c>
      <c r="D53">
        <v>24</v>
      </c>
      <c r="E53" t="str">
        <f t="shared" si="6"/>
        <v>5,544 </v>
      </c>
      <c r="F53">
        <f t="shared" si="5"/>
        <v>231</v>
      </c>
    </row>
    <row r="54" spans="1:6" ht="21" customHeight="1">
      <c r="A54" s="6" t="s">
        <v>99</v>
      </c>
      <c r="B54" s="2">
        <v>49</v>
      </c>
      <c r="C54" s="2" t="s">
        <v>100</v>
      </c>
      <c r="D54">
        <v>11</v>
      </c>
      <c r="E54" t="str">
        <f t="shared" si="6"/>
        <v>1,954 </v>
      </c>
      <c r="F54">
        <f t="shared" si="5"/>
        <v>178</v>
      </c>
    </row>
    <row r="55" spans="1:6" ht="21" customHeight="1">
      <c r="A55" s="6" t="s">
        <v>101</v>
      </c>
      <c r="B55" s="2">
        <v>50</v>
      </c>
      <c r="C55" s="2" t="s">
        <v>102</v>
      </c>
      <c r="D55">
        <v>8</v>
      </c>
      <c r="E55" t="str">
        <f t="shared" si="6"/>
        <v>1,545 </v>
      </c>
      <c r="F55">
        <f t="shared" si="5"/>
        <v>193</v>
      </c>
    </row>
  </sheetData>
  <hyperlinks>
    <hyperlink ref="A2" r:id="rId1" display="/usa/states/alaska/"/>
    <hyperlink ref="A3" r:id="rId2" display="/usa/states/texas/"/>
    <hyperlink ref="A4" r:id="rId3" display="/usa/states/california/"/>
    <hyperlink ref="A5" r:id="rId4" display="/usa/states/montana/"/>
    <hyperlink ref="A6" r:id="rId5" display="/usa/states/newmexico/"/>
    <hyperlink ref="A7" r:id="rId6" display="/usa/states/arizona/"/>
    <hyperlink ref="A8" r:id="rId7" display="/usa/states/nevada/"/>
    <hyperlink ref="A9" r:id="rId8" display="/usa/states/colorado/"/>
    <hyperlink ref="A10" r:id="rId9" display="/usa/states/oregon/"/>
    <hyperlink ref="A11" r:id="rId10" display="/usa/states/wyoming/"/>
    <hyperlink ref="A13" r:id="rId11" display="/usa/states/michigan/"/>
    <hyperlink ref="A14" r:id="rId12" display="/usa/states/minnesota/"/>
    <hyperlink ref="A15" r:id="rId13" display="/usa/states/utah/"/>
    <hyperlink ref="A16" r:id="rId14" display="/usa/states/idaho/"/>
    <hyperlink ref="A17" r:id="rId15" display="/usa/states/kansas/"/>
    <hyperlink ref="A18" r:id="rId16" display="/usa/states/nebraska/"/>
    <hyperlink ref="A19" r:id="rId17" display="/usa/states/southdakota/"/>
    <hyperlink ref="A20" r:id="rId18" display="/usa/states/washington/"/>
    <hyperlink ref="A21" r:id="rId19" display="/usa/states/northdakota/"/>
    <hyperlink ref="A22" r:id="rId20" display="/usa/states/oklahoma/"/>
    <hyperlink ref="A24" r:id="rId21" display="/usa/states/missouri/"/>
    <hyperlink ref="A25" r:id="rId22" display="/usa/states/florida/"/>
    <hyperlink ref="A26" r:id="rId23" display="/usa/states/wisconsin/"/>
    <hyperlink ref="A27" r:id="rId24" display="/usa/states/georgia/"/>
    <hyperlink ref="A28" r:id="rId25" display="/usa/states/illinois/"/>
    <hyperlink ref="A29" r:id="rId26" display="/usa/states/iowa/"/>
    <hyperlink ref="A30" r:id="rId27" display="/usa/states/newyork/"/>
    <hyperlink ref="A31" r:id="rId28" display="/usa/states/northcarolina/"/>
    <hyperlink ref="A32" r:id="rId29" display="/usa/states/arkansas/"/>
    <hyperlink ref="A33" r:id="rId30" display="/usa/states/alabama/"/>
    <hyperlink ref="A35" r:id="rId31" display="/usa/states/louisiana/"/>
    <hyperlink ref="A36" r:id="rId32" display="/usa/states/mississippi/"/>
    <hyperlink ref="A37" r:id="rId33" display="/usa/states/pennsylvania/"/>
    <hyperlink ref="A38" r:id="rId34" display="/usa/states/ohio/"/>
    <hyperlink ref="A39" r:id="rId35" display="/usa/states/virginia/"/>
    <hyperlink ref="A40" r:id="rId36" display="/usa/states/tennessee/"/>
    <hyperlink ref="A41" r:id="rId37" display="/usa/states/kentucky/"/>
    <hyperlink ref="A42" r:id="rId38" display="/usa/states/indiana/"/>
    <hyperlink ref="A43" r:id="rId39" display="/usa/states/maine/"/>
    <hyperlink ref="A44" r:id="rId40" display="/usa/states/southcarolina/"/>
    <hyperlink ref="A46" r:id="rId41" display="/usa/states/westvirginia/"/>
    <hyperlink ref="A47" r:id="rId42" display="/usa/states/maryland/"/>
    <hyperlink ref="A48" r:id="rId43" display="/usa/states/hawaii/"/>
    <hyperlink ref="A49" r:id="rId44" display="/usa/states/massachusetts/"/>
    <hyperlink ref="A50" r:id="rId45" display="/usa/states/vermont/"/>
    <hyperlink ref="A51" r:id="rId46" display="/usa/states/newhampshire/"/>
    <hyperlink ref="A52" r:id="rId47" display="/usa/states/newjersey/"/>
    <hyperlink ref="A53" r:id="rId48" display="/usa/states/connecticut/"/>
    <hyperlink ref="A54" r:id="rId49" display="/usa/states/delaware/"/>
    <hyperlink ref="A55" r:id="rId50" display="/usa/states/rhodeisland/"/>
  </hyperlinks>
  <printOptions/>
  <pageMargins left="0.75" right="0.75" top="1" bottom="1" header="0.5" footer="0.5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AIMS DataCom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Table: Water and Land Area by State</dc:title>
  <dc:subject/>
  <dc:creator>Cal</dc:creator>
  <cp:keywords/>
  <dc:description/>
  <cp:lastModifiedBy>Cal</cp:lastModifiedBy>
  <cp:lastPrinted>2006-11-15T20:44:47Z</cp:lastPrinted>
  <dcterms:created xsi:type="dcterms:W3CDTF">2006-11-15T16:17:56Z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